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6360" windowWidth="20730" windowHeight="6330"/>
  </bookViews>
  <sheets>
    <sheet name="Лист1" sheetId="1" r:id="rId1"/>
    <sheet name="Лист2" sheetId="2" r:id="rId2"/>
    <sheet name="Лист3" sheetId="3" r:id="rId3"/>
  </sheets>
  <definedNames>
    <definedName name="I_SMR_Sum">Лист1!#REF!</definedName>
  </definedNames>
  <calcPr calcId="145621"/>
</workbook>
</file>

<file path=xl/calcChain.xml><?xml version="1.0" encoding="utf-8"?>
<calcChain xmlns="http://schemas.openxmlformats.org/spreadsheetml/2006/main">
  <c r="F49" i="1" l="1"/>
  <c r="F50" i="1"/>
  <c r="F144" i="1" l="1"/>
  <c r="F145" i="1"/>
  <c r="F134" i="1"/>
  <c r="F140" i="1"/>
  <c r="F141" i="1"/>
  <c r="F142" i="1"/>
  <c r="F133" i="1"/>
  <c r="D139" i="1"/>
  <c r="F139" i="1" s="1"/>
  <c r="D138" i="1"/>
  <c r="F138" i="1" s="1"/>
  <c r="D137" i="1"/>
  <c r="F137" i="1" s="1"/>
  <c r="D136" i="1"/>
  <c r="F136" i="1" s="1"/>
  <c r="D135" i="1"/>
  <c r="F135" i="1" s="1"/>
  <c r="F146" i="1" l="1"/>
  <c r="F123" i="1"/>
  <c r="F124" i="1"/>
  <c r="F125" i="1"/>
  <c r="F126" i="1"/>
  <c r="F127" i="1"/>
  <c r="F122" i="1"/>
  <c r="F128" i="1" s="1"/>
  <c r="F114" i="1"/>
  <c r="F115" i="1"/>
  <c r="F116" i="1"/>
  <c r="F117" i="1"/>
  <c r="F118" i="1"/>
  <c r="F119" i="1"/>
  <c r="F112" i="1"/>
  <c r="F101" i="1"/>
  <c r="F102" i="1"/>
  <c r="F103" i="1"/>
  <c r="F104" i="1"/>
  <c r="F105" i="1"/>
  <c r="F106" i="1"/>
  <c r="F107" i="1"/>
  <c r="F108" i="1"/>
  <c r="F99" i="1"/>
  <c r="F93" i="1"/>
  <c r="F94" i="1"/>
  <c r="F95" i="1"/>
  <c r="F86" i="1"/>
  <c r="F61" i="1"/>
  <c r="F62" i="1"/>
  <c r="D113" i="1"/>
  <c r="F113" i="1" s="1"/>
  <c r="D100" i="1"/>
  <c r="F100" i="1" s="1"/>
  <c r="D92" i="1"/>
  <c r="F92" i="1" s="1"/>
  <c r="D91" i="1"/>
  <c r="F91" i="1" s="1"/>
  <c r="D90" i="1"/>
  <c r="F90" i="1" s="1"/>
  <c r="D89" i="1"/>
  <c r="F89" i="1" s="1"/>
  <c r="D88" i="1"/>
  <c r="F88" i="1" s="1"/>
  <c r="F87" i="1"/>
  <c r="D82" i="1"/>
  <c r="F82" i="1" s="1"/>
  <c r="D81" i="1"/>
  <c r="F81" i="1" s="1"/>
  <c r="D80" i="1"/>
  <c r="F80" i="1" s="1"/>
  <c r="D79" i="1"/>
  <c r="F79" i="1" s="1"/>
  <c r="D78" i="1"/>
  <c r="F78" i="1" s="1"/>
  <c r="D77" i="1"/>
  <c r="F77" i="1" s="1"/>
  <c r="D76" i="1"/>
  <c r="F76" i="1" s="1"/>
  <c r="D75" i="1"/>
  <c r="F75" i="1" s="1"/>
  <c r="F74" i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F60" i="1"/>
  <c r="F71" i="1" l="1"/>
  <c r="F96" i="1"/>
  <c r="F120" i="1"/>
  <c r="F83" i="1"/>
  <c r="F109" i="1"/>
  <c r="F129" i="1" l="1"/>
  <c r="F51" i="1"/>
  <c r="F52" i="1"/>
  <c r="F53" i="1"/>
  <c r="F54" i="1"/>
  <c r="F48" i="1"/>
  <c r="D45" i="1"/>
  <c r="F45" i="1" s="1"/>
  <c r="D44" i="1"/>
  <c r="F44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D26" i="1"/>
  <c r="D25" i="1"/>
  <c r="F55" i="1" l="1"/>
  <c r="F19" i="1"/>
  <c r="F20" i="1"/>
  <c r="F11" i="1" l="1"/>
  <c r="F12" i="1"/>
  <c r="F13" i="1"/>
  <c r="F14" i="1"/>
  <c r="F16" i="1"/>
  <c r="F17" i="1"/>
  <c r="F18" i="1"/>
  <c r="F15" i="1"/>
  <c r="F25" i="1" l="1"/>
  <c r="F26" i="1"/>
  <c r="F27" i="1"/>
  <c r="F36" i="1" l="1"/>
  <c r="F46" i="1" s="1"/>
  <c r="F24" i="1"/>
  <c r="F33" i="1" s="1"/>
  <c r="F10" i="1"/>
  <c r="F21" i="1" s="1"/>
  <c r="F56" i="1" s="1"/>
  <c r="F147" i="1" s="1"/>
</calcChain>
</file>

<file path=xl/sharedStrings.xml><?xml version="1.0" encoding="utf-8"?>
<sst xmlns="http://schemas.openxmlformats.org/spreadsheetml/2006/main" count="358" uniqueCount="132">
  <si>
    <t>КОЛИЧЕСТВЕНО-СТОЙНОСТНА СМЕТКА</t>
  </si>
  <si>
    <t>№</t>
  </si>
  <si>
    <t>м-ка</t>
  </si>
  <si>
    <t>к-во</t>
  </si>
  <si>
    <t>стойност</t>
  </si>
  <si>
    <t>бр.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</si>
  <si>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</si>
  <si>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</si>
  <si>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</si>
  <si>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</si>
  <si>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</si>
  <si>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</si>
  <si>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</si>
  <si>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</si>
  <si>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</si>
  <si>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SAP</t>
  </si>
  <si>
    <t>Наименование на монтажните работи</t>
  </si>
  <si>
    <t>ед.цена</t>
  </si>
  <si>
    <t>общо цена</t>
  </si>
  <si>
    <t xml:space="preserve">Изработка на врати за релейно табло </t>
  </si>
  <si>
    <t>бр</t>
  </si>
  <si>
    <t>Демонтаж на старо оборудване</t>
  </si>
  <si>
    <t>Монтаж на нова ЦРЗ</t>
  </si>
  <si>
    <t xml:space="preserve">Монтажно наладъчни работи </t>
  </si>
  <si>
    <t>Проверка и въвеждане на настройки</t>
  </si>
  <si>
    <t>Диференциална защита за тринамотъчен трансформатор</t>
  </si>
  <si>
    <t>БР</t>
  </si>
  <si>
    <t>ЦРЗ за извод СрН в подстанция</t>
  </si>
  <si>
    <t>ПРОВОДНИК НН ИЗОЛИРАН H07V-K 1x2,5 (жълт)</t>
  </si>
  <si>
    <t>ПРОВОДНИК НН ИЗОЛИРАН H07V-K 1x2,5 (зелен)</t>
  </si>
  <si>
    <t>ПРОВОДНИК НН ИЗОЛИРАН H07V-K 1x2,5 (червен)</t>
  </si>
  <si>
    <t>ПРОВОДНИК НН ИЗОЛИРАН H07V-K 1x2,5 (син)</t>
  </si>
  <si>
    <t>М</t>
  </si>
  <si>
    <t/>
  </si>
  <si>
    <t>ПРОВОДНИК НН ИЗОЛИРАН H07V-K 1х1,5</t>
  </si>
  <si>
    <t>КЛЕМОРЕД 12 КЛЕМИ</t>
  </si>
  <si>
    <t>КАБЕЛ НН МЕДЕН NYY-0 12x2,5 RE, нег. А</t>
  </si>
  <si>
    <t>КАБЕЛ НН МЕДЕН NYCY 4х2,5 RE/2,5,нег. А</t>
  </si>
  <si>
    <t>Боядисване на метални колони и Саниране на техните фундаменти</t>
  </si>
  <si>
    <t>Наименование на видовете работи</t>
  </si>
  <si>
    <t>м2</t>
  </si>
  <si>
    <t>Обезпрашаване, навлажняване и грундиране на очуканите до здрав бетон повърхности и армировка с контактен състав (бетон контакт), в два слоя, за връзка стар-нов бетон</t>
  </si>
  <si>
    <t>Доставка и грундиране на цялата повърхност на стоманобетонни конструкции (вкл. нововъзстановените участъци) с контактен състав (бетон контакт), в два слоя (2мм) за връзка между стария бетон, новия разтвор и финишната шпакловка</t>
  </si>
  <si>
    <t>Доставка и полагане на цялостно дълготрайно защитно покритие в цвят по RAL 9001</t>
  </si>
  <si>
    <t xml:space="preserve">Обща стойност на саниране на стоманобетонни колони в лева, без ДДС: </t>
  </si>
  <si>
    <t>I.</t>
  </si>
  <si>
    <t>II.</t>
  </si>
  <si>
    <t>III.</t>
  </si>
  <si>
    <t>Саниране на стоманобетонна масичка за ел. съоръжение и нейният  фундамент</t>
  </si>
  <si>
    <t>Ръчен изкоп с дълбочина 20см и ширина 20см за разкриване на фундамента на стоманобетонна масичка</t>
  </si>
  <si>
    <t>Обратно засипване с пръст и трамбоване на фундамент за 1 брой стоманобетонна масичка</t>
  </si>
  <si>
    <t>Очукване на слабата и напукана бетонова повърхност на стоманобетонна масичка до достигане на здрава основа</t>
  </si>
  <si>
    <t>Доставка и полагане на саниращ разтвор със средна дебелина 3 см за възстановяване на геометричното сечение на стоманобетонната масичка,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</si>
  <si>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стоманобетонна масичка от замърсявания, лишеи и мъхове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</si>
  <si>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стоманобетонните масички</t>
  </si>
  <si>
    <t>Товарене и извозване на строителни отпадъци с включена такса за депониране</t>
  </si>
  <si>
    <t>м3</t>
  </si>
  <si>
    <t xml:space="preserve">Обща стойност на саниране на стоманобетонни масички в лева, без ДДС: </t>
  </si>
  <si>
    <t>Образец 11.2</t>
  </si>
  <si>
    <t>Подстанция Дълга лъка</t>
  </si>
  <si>
    <t>Организация, разходи и спомагателно оборудване за работа на височина (скелета, механизация, обезопасяване, за всички дейности по цялосното саниране на 1 брой колона)</t>
  </si>
  <si>
    <t>Ръчен изкоп с дълбочина 20см и ширина 20см за разкриване на фундамента на колоната</t>
  </si>
  <si>
    <t>Обратно засипване с пръст и трамбоване на фундамент за 1 брой колона</t>
  </si>
  <si>
    <t>Очукване на слабата и напукана бетонова повърхност на стоманобетонни колони до достигане на здрава основа</t>
  </si>
  <si>
    <t>Почистване с телени четки на ръждата на стоманобетонни колони до достигане на метален блясък, със степен на чистота Sa 2</t>
  </si>
  <si>
    <t>Доставка и полагане на саниращ разтвор със средна дебелина 3 см за възстановяване на геометричните сечения на стоманобетонни колони,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</si>
  <si>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стоманобетонни колони от замърсявания, лишеи и мъхове</t>
  </si>
  <si>
    <t>Доставка и грундиране на цялата повърхност на стоманобетонни колони (вкл. нововъзстановените участъци) с контактен състав (бетон контакт), в два слоя за връзка между стария бетон, новия разтвор и финишната шпакловка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</si>
  <si>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 колони и фундаменти</t>
  </si>
  <si>
    <t>Доставка и полагане на цялостно дълготрайно защитно покритие върху колоните и фундаментите в цвят по RAL 9001</t>
  </si>
  <si>
    <t>Саниране на стоманобетонни ригели</t>
  </si>
  <si>
    <t>организация, разходи и спомагателно оборудване за работа на височина (скелета, механизация, обезопасяване, за всички дейности по цялосното саниране на 1 брой ригел)</t>
  </si>
  <si>
    <t>Очукване на слабата и напукана бетонова повърхност на стоманобетонни ригели до достигане на здрава основа</t>
  </si>
  <si>
    <t>Почистване с телени четки на ръждата на стоманобетонни ригели до достигане на метален блясък, със степен на чистота Sa 2</t>
  </si>
  <si>
    <t>Доставка и полагане на саниращ разтвор със средна дебелина 3 см за възстановяване на геометричните сечения на стоманобетонен ригел,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</si>
  <si>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стоманобетонни ригели от замърсявания, лишеи и мъхове</t>
  </si>
  <si>
    <t>Доставка и грундиране на цялата повърхност на стоманобетонни ригели (вкл. нововъзстановените участъци) с контактен състав (бетон контакт), в два слоя (2мм) за връзка между стария бетон, новия разтвор и финишната шпакловка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</si>
  <si>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 ригели</t>
  </si>
  <si>
    <t>Доставка и полагане на цялостно дълготрайно защитно покритие върху ригелите в цвят по RAL 9001</t>
  </si>
  <si>
    <t xml:space="preserve">Обща стойност на саниране на стоманобетонни ригели в лева, без ДДС:  </t>
  </si>
  <si>
    <t>Почистване с телени четки на ръждата на стоманобетонна масичка до достигане на метален блясък, със степен на чистота Sa 2</t>
  </si>
  <si>
    <t>IV.</t>
  </si>
  <si>
    <t>Други дейности</t>
  </si>
  <si>
    <t>Поставяне на защитни прегради за предпазване на монтираното оборудване под порталите</t>
  </si>
  <si>
    <t>Демонтиране и монтиране на съществуващата и мълниезащитна инсталация монтирана на ригели и колони с цел правилно извършване на възложената дейност</t>
  </si>
  <si>
    <t>м</t>
  </si>
  <si>
    <t>почистване, грундиране и боядисване на мълниеприемник. Последните 10 см при върха не се боядисват</t>
  </si>
  <si>
    <t xml:space="preserve">почистване, грундиране и боядисване на метална конструкция за мълниеприемник </t>
  </si>
  <si>
    <t xml:space="preserve">Обща стойност на други дейности в лева, без ДДС: </t>
  </si>
  <si>
    <t>Обща стойност на Подстанция Дълга лъка в лева, без ДДС</t>
  </si>
  <si>
    <t>Подстанция Горна Оряховица Запад</t>
  </si>
  <si>
    <t>Саниране на стоманобетонни колони и техните фундаменти</t>
  </si>
  <si>
    <t xml:space="preserve">Обща стойност на саниране на стоманобетонни колони в лева, без ДДС:      </t>
  </si>
  <si>
    <t xml:space="preserve">Обща стойност на саниране на стоманобетонни ригели в лева, без ДДС:      </t>
  </si>
  <si>
    <t xml:space="preserve">Обща стойност на саниране на стоманобетонни масички в лева, без ДДС:      </t>
  </si>
  <si>
    <t>Саниране на стоманобетонни бордюри около ел. съоръжения</t>
  </si>
  <si>
    <t>Ръчен изкоп с дълбочина 10см и ширина 10см за разкриване на фундамента на стоманобетонните бордюри</t>
  </si>
  <si>
    <t>Обратно засипване с пръст и трамбоване на фундамент за 1 брой стоманобетонен бордюр по цялата си дължина</t>
  </si>
  <si>
    <t>Очукване на слабата и напукана бетонова повърхност на стоманобетонни бордюри до достигане на здрава основа</t>
  </si>
  <si>
    <t>Почистване с телени четки на ръждата на стоманобетонен бордюр до достигане на метален блясък, със степен на чистота Sa 2</t>
  </si>
  <si>
    <t>Доставка и полагане на саниращ разтвор със средна дебелина 3 см за възстановяване на геометричното сечение на стоманобетонен бордюр,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</si>
  <si>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стоманобетонен бордюр  от замърсявания, лишеи и мъхове</t>
  </si>
  <si>
    <t>V.</t>
  </si>
  <si>
    <t>Саниране на противопожарна стена между силови трансформатори</t>
  </si>
  <si>
    <t>Ръчен изкоп с дълбочина 20см и ширина 20см за разкриване на фундамента в земята на тухлена преградна стена</t>
  </si>
  <si>
    <t>Обратно засипване с пръст и трамбоване на фундамент за 1 брой пожарна стена</t>
  </si>
  <si>
    <t>Очукване на слабата и напукана повърхност на пожарна стена до достигане на здрава основа</t>
  </si>
  <si>
    <t>Доставка и полагане на саниращ разтвор със средна дебелина 3 см за възстановяване на геометричното сечение на тухлена стена, който да е подходящ за външна употреба и да осигурява добра връзка с основата и водонепропускливост</t>
  </si>
  <si>
    <t>Доставка и грундиране на цялата повърхност на пожарна стена  (вкл. нововъзстановените участъци) с подходящ материал до пълно скриване на тухлената повърхност</t>
  </si>
  <si>
    <t>VI.</t>
  </si>
  <si>
    <t>Почистване на стомен ригел до достигане на завършена повърхност за нанасяне на цялостно дълготрани защитно покритие</t>
  </si>
  <si>
    <t xml:space="preserve">Доставка и полагане на цялостно дълготрайно защитно покритие на стоманен ригел </t>
  </si>
  <si>
    <t>Обща стойност на други дейности в лева, без ДДС:</t>
  </si>
  <si>
    <t>Обща стойност на Подстанция Горна Оряховица Запад в лева, без ДДС</t>
  </si>
  <si>
    <t>Подстанция Велико Търново</t>
  </si>
  <si>
    <t>Саниране на стоманобетонна масичка/основа за ел. съоръжение</t>
  </si>
  <si>
    <t>Ръчен изкоп с дълбочина 20см и ширина 20см за разкриване на фундамента на стоманобетонна масичка/основа</t>
  </si>
  <si>
    <t>Обратно засипване с пръст и трамбоване на фундамент за 1 брой стоманобетонна масичка/основа</t>
  </si>
  <si>
    <t>Очукване на слабата и напукана бетонова повърхност на стоманобетонна масичка/основа до достигане на здрава основа</t>
  </si>
  <si>
    <t>Почистване с телени четки на ръждата на стоманобетонна масичка/основа до достигане на метален блясък, със степен на чистота Sa 2</t>
  </si>
  <si>
    <t>Доставка и полагане на саниращ разтвор със средна дебелина 3 см за възстановяване на геометричното сечение на стоманобетонната масичка/основа,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</si>
  <si>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стоманобетонна масичка/основа от замърсявания, лишеи и мъхове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</si>
  <si>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стоманобетонните масички/основи</t>
  </si>
  <si>
    <t>Демонтиране и монтиране на съществуващата и мълниезащитна инсталация монтирана на масичките и основите с цел правилно извършване на възложената дейност</t>
  </si>
  <si>
    <t>Обща стойност на Подстанция Велико Търново в лева, без ДДС</t>
  </si>
  <si>
    <t>Обща стойност на Обособена позиция № 2 в лева, без ДДС</t>
  </si>
  <si>
    <t>единична цена без ДДС</t>
  </si>
  <si>
    <t>Саниране и боядисване на метални и стоманобетонни конструкции и фундаменти на съоръжения в открита разпределителна уредба (ОРУ) 110 kV в подстанция “Дълга лъка“, подстанция „Горна Оряховица – Запад“ и подстанция „Велико Търново“</t>
  </si>
  <si>
    <t>Изработка на подсилващи металоконструкции с включено грундиране и боядисване, съгласно техническото задание</t>
  </si>
  <si>
    <t>Почистване с телени четки на сглобки ригел-колона, ревизия и наваряване на заваръчен шев, полагане на антикорозионно покритие, съгласно техническото задание</t>
  </si>
  <si>
    <t>кг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</si>
  <si>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стоманобетонните масички и фундаменти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</si>
</sst>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2"/>
      <name val="Arial"/>
      <family val="2"/>
      <charset val="204"/>
    </font>
    <font>
      <b/>
      <sz val="18"/>
      <name val="Calibri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</cellStyleXfs>
  <cellXfs count="101">
    <xf numFmtId="0" fontId="0" fillId="0" borderId="0" xfId="0"/>
    <xf numFmtId="0" fontId="2" fillId="0" borderId="0" xfId="1" applyNumberFormat="1" applyFont="1" applyFill="1" applyBorder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vertical="center" wrapText="1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 applyAlignment="1" applyProtection="1">
      <alignment horizontal="right"/>
      <protection hidden="1"/>
    </xf>
    <xf numFmtId="0" fontId="5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4" fillId="0" borderId="0" xfId="1" applyFont="1" applyFill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8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alignment horizontal="center" vertical="center"/>
      <protection hidden="1"/>
    </xf>
    <xf numFmtId="0" fontId="17" fillId="0" borderId="1" xfId="1" applyFont="1" applyFill="1" applyBorder="1" applyProtection="1">
      <protection locked="0"/>
    </xf>
    <xf numFmtId="2" fontId="17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alignment horizontal="center"/>
      <protection hidden="1"/>
    </xf>
    <xf numFmtId="0" fontId="19" fillId="0" borderId="1" xfId="1" applyFont="1" applyFill="1" applyBorder="1" applyProtection="1">
      <protection locked="0"/>
    </xf>
    <xf numFmtId="0" fontId="19" fillId="0" borderId="1" xfId="1" applyFont="1" applyFill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5" xfId="1" applyFont="1" applyFill="1" applyBorder="1" applyAlignment="1" applyProtection="1">
      <alignment horizontal="center"/>
      <protection hidden="1"/>
    </xf>
    <xf numFmtId="0" fontId="12" fillId="0" borderId="5" xfId="1" applyFont="1" applyFill="1" applyBorder="1" applyAlignment="1" applyProtection="1">
      <alignment horizontal="center" wrapText="1"/>
      <protection hidden="1"/>
    </xf>
    <xf numFmtId="0" fontId="20" fillId="0" borderId="1" xfId="0" applyNumberFormat="1" applyFont="1" applyBorder="1" applyAlignment="1" applyProtection="1">
      <alignment wrapText="1"/>
      <protection hidden="1"/>
    </xf>
    <xf numFmtId="1" fontId="20" fillId="0" borderId="1" xfId="0" applyNumberFormat="1" applyFont="1" applyFill="1" applyBorder="1" applyProtection="1">
      <protection hidden="1"/>
    </xf>
    <xf numFmtId="2" fontId="19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 vertical="center"/>
      <protection hidden="1"/>
    </xf>
    <xf numFmtId="0" fontId="17" fillId="0" borderId="1" xfId="1" applyNumberFormat="1" applyFont="1" applyFill="1" applyBorder="1" applyAlignment="1" applyProtection="1">
      <alignment horizontal="right"/>
      <protection hidden="1"/>
    </xf>
    <xf numFmtId="1" fontId="20" fillId="2" borderId="1" xfId="0" applyNumberFormat="1" applyFont="1" applyFill="1" applyBorder="1" applyProtection="1">
      <protection hidden="1"/>
    </xf>
    <xf numFmtId="0" fontId="20" fillId="2" borderId="1" xfId="0" applyNumberFormat="1" applyFont="1" applyFill="1" applyBorder="1" applyAlignment="1" applyProtection="1">
      <alignment wrapText="1"/>
      <protection hidden="1"/>
    </xf>
    <xf numFmtId="1" fontId="20" fillId="2" borderId="1" xfId="0" applyNumberFormat="1" applyFont="1" applyFill="1" applyBorder="1" applyAlignment="1" applyProtection="1">
      <alignment horizontal="right"/>
      <protection hidden="1"/>
    </xf>
    <xf numFmtId="0" fontId="20" fillId="0" borderId="1" xfId="0" applyNumberFormat="1" applyFont="1" applyBorder="1" applyProtection="1">
      <protection hidden="1"/>
    </xf>
    <xf numFmtId="0" fontId="20" fillId="0" borderId="1" xfId="0" applyNumberFormat="1" applyFont="1" applyFill="1" applyBorder="1" applyProtection="1">
      <protection hidden="1"/>
    </xf>
    <xf numFmtId="2" fontId="20" fillId="0" borderId="1" xfId="0" applyNumberFormat="1" applyFont="1" applyBorder="1" applyProtection="1">
      <protection locked="0"/>
    </xf>
    <xf numFmtId="2" fontId="20" fillId="0" borderId="1" xfId="0" applyNumberFormat="1" applyFont="1" applyBorder="1" applyProtection="1">
      <protection hidden="1"/>
    </xf>
    <xf numFmtId="2" fontId="21" fillId="0" borderId="7" xfId="0" applyNumberFormat="1" applyFont="1" applyFill="1" applyBorder="1" applyProtection="1">
      <protection hidden="1"/>
    </xf>
    <xf numFmtId="2" fontId="21" fillId="0" borderId="1" xfId="0" applyNumberFormat="1" applyFont="1" applyBorder="1" applyProtection="1">
      <protection hidden="1"/>
    </xf>
    <xf numFmtId="2" fontId="21" fillId="0" borderId="1" xfId="0" applyNumberFormat="1" applyFont="1" applyFill="1" applyBorder="1" applyProtection="1">
      <protection hidden="1"/>
    </xf>
    <xf numFmtId="0" fontId="21" fillId="0" borderId="1" xfId="0" applyNumberFormat="1" applyFont="1" applyFill="1" applyBorder="1" applyAlignment="1" applyProtection="1">
      <alignment wrapText="1"/>
      <protection hidden="1"/>
    </xf>
    <xf numFmtId="0" fontId="20" fillId="0" borderId="1" xfId="0" applyNumberFormat="1" applyFont="1" applyFill="1" applyBorder="1" applyAlignment="1" applyProtection="1">
      <alignment wrapText="1"/>
      <protection hidden="1"/>
    </xf>
    <xf numFmtId="1" fontId="20" fillId="0" borderId="1" xfId="0" applyNumberFormat="1" applyFont="1" applyFill="1" applyBorder="1" applyAlignment="1" applyProtection="1">
      <alignment horizontal="right"/>
      <protection hidden="1"/>
    </xf>
    <xf numFmtId="2" fontId="22" fillId="0" borderId="1" xfId="0" applyNumberFormat="1" applyFont="1" applyBorder="1" applyProtection="1">
      <protection hidden="1"/>
    </xf>
    <xf numFmtId="0" fontId="10" fillId="0" borderId="1" xfId="0" applyNumberFormat="1" applyFont="1" applyBorder="1" applyProtection="1">
      <protection hidden="1"/>
    </xf>
    <xf numFmtId="0" fontId="10" fillId="0" borderId="1" xfId="0" applyNumberFormat="1" applyFont="1" applyFill="1" applyBorder="1" applyAlignment="1" applyProtection="1">
      <alignment wrapText="1"/>
      <protection hidden="1"/>
    </xf>
    <xf numFmtId="0" fontId="22" fillId="0" borderId="1" xfId="0" applyNumberFormat="1" applyFont="1" applyBorder="1" applyAlignment="1" applyProtection="1">
      <alignment horizontal="right" vertical="center" wrapText="1"/>
      <protection hidden="1"/>
    </xf>
    <xf numFmtId="0" fontId="21" fillId="0" borderId="2" xfId="0" applyNumberFormat="1" applyFont="1" applyFill="1" applyBorder="1" applyAlignment="1" applyProtection="1">
      <alignment horizontal="center" wrapText="1"/>
      <protection hidden="1"/>
    </xf>
    <xf numFmtId="0" fontId="21" fillId="0" borderId="3" xfId="0" applyNumberFormat="1" applyFont="1" applyFill="1" applyBorder="1" applyAlignment="1" applyProtection="1">
      <alignment horizontal="center" wrapText="1"/>
      <protection hidden="1"/>
    </xf>
    <xf numFmtId="0" fontId="21" fillId="0" borderId="4" xfId="0" applyNumberFormat="1" applyFont="1" applyFill="1" applyBorder="1" applyAlignment="1" applyProtection="1">
      <alignment horizontal="center" wrapText="1"/>
      <protection hidden="1"/>
    </xf>
    <xf numFmtId="0" fontId="20" fillId="0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0" borderId="3" xfId="0" applyNumberFormat="1" applyFont="1" applyFill="1" applyBorder="1" applyAlignment="1" applyProtection="1">
      <alignment horizontal="right" vertical="center"/>
      <protection hidden="1"/>
    </xf>
    <xf numFmtId="0" fontId="20" fillId="0" borderId="4" xfId="0" applyNumberFormat="1" applyFont="1" applyFill="1" applyBorder="1" applyAlignment="1" applyProtection="1">
      <alignment horizontal="right" vertical="center"/>
      <protection hidden="1"/>
    </xf>
    <xf numFmtId="0" fontId="20" fillId="0" borderId="3" xfId="0" applyNumberFormat="1" applyFont="1" applyBorder="1" applyAlignment="1" applyProtection="1">
      <alignment horizontal="right" vertical="center" wrapText="1"/>
      <protection hidden="1"/>
    </xf>
    <xf numFmtId="0" fontId="20" fillId="0" borderId="3" xfId="0" applyNumberFormat="1" applyFont="1" applyBorder="1" applyAlignment="1" applyProtection="1">
      <alignment horizontal="right" vertical="center"/>
      <protection hidden="1"/>
    </xf>
    <xf numFmtId="0" fontId="20" fillId="0" borderId="4" xfId="0" applyNumberFormat="1" applyFont="1" applyBorder="1" applyAlignment="1" applyProtection="1">
      <alignment horizontal="right" vertical="center"/>
      <protection hidden="1"/>
    </xf>
    <xf numFmtId="0" fontId="11" fillId="0" borderId="1" xfId="1" applyFont="1" applyFill="1" applyBorder="1" applyAlignment="1" applyProtection="1">
      <alignment horizontal="center"/>
      <protection hidden="1"/>
    </xf>
    <xf numFmtId="0" fontId="21" fillId="0" borderId="2" xfId="0" applyNumberFormat="1" applyFont="1" applyBorder="1" applyAlignment="1" applyProtection="1">
      <alignment horizontal="center" wrapText="1"/>
      <protection hidden="1"/>
    </xf>
    <xf numFmtId="0" fontId="21" fillId="0" borderId="3" xfId="0" applyNumberFormat="1" applyFont="1" applyBorder="1" applyAlignment="1" applyProtection="1">
      <alignment horizontal="center" wrapText="1"/>
      <protection hidden="1"/>
    </xf>
    <xf numFmtId="0" fontId="21" fillId="0" borderId="4" xfId="0" applyNumberFormat="1" applyFont="1" applyBorder="1" applyAlignment="1" applyProtection="1">
      <alignment horizontal="center" wrapText="1"/>
      <protection hidden="1"/>
    </xf>
    <xf numFmtId="0" fontId="11" fillId="0" borderId="6" xfId="1" applyFont="1" applyFill="1" applyBorder="1" applyAlignment="1" applyProtection="1">
      <alignment horizontal="center"/>
      <protection hidden="1"/>
    </xf>
    <xf numFmtId="0" fontId="21" fillId="0" borderId="2" xfId="0" applyNumberFormat="1" applyFont="1" applyBorder="1" applyAlignment="1" applyProtection="1">
      <alignment horizontal="center"/>
      <protection hidden="1"/>
    </xf>
    <xf numFmtId="0" fontId="21" fillId="0" borderId="3" xfId="0" applyNumberFormat="1" applyFont="1" applyBorder="1" applyAlignment="1" applyProtection="1">
      <alignment horizontal="center"/>
      <protection hidden="1"/>
    </xf>
    <xf numFmtId="0" fontId="21" fillId="0" borderId="4" xfId="0" applyNumberFormat="1" applyFont="1" applyBorder="1" applyAlignment="1" applyProtection="1">
      <alignment horizontal="center"/>
      <protection hidden="1"/>
    </xf>
    <xf numFmtId="0" fontId="18" fillId="0" borderId="2" xfId="1" applyFont="1" applyFill="1" applyBorder="1" applyAlignment="1" applyProtection="1">
      <alignment horizontal="right"/>
      <protection hidden="1"/>
    </xf>
    <xf numFmtId="0" fontId="18" fillId="0" borderId="3" xfId="1" applyFont="1" applyFill="1" applyBorder="1" applyAlignment="1" applyProtection="1">
      <alignment horizontal="right"/>
      <protection hidden="1"/>
    </xf>
    <xf numFmtId="0" fontId="18" fillId="0" borderId="4" xfId="1" applyFont="1" applyFill="1" applyBorder="1" applyAlignment="1" applyProtection="1">
      <alignment horizontal="right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7" fillId="0" borderId="2" xfId="1" applyFont="1" applyFill="1" applyBorder="1" applyAlignment="1" applyProtection="1">
      <alignment horizontal="right"/>
      <protection hidden="1"/>
    </xf>
    <xf numFmtId="0" fontId="17" fillId="0" borderId="3" xfId="1" applyFont="1" applyFill="1" applyBorder="1" applyAlignment="1" applyProtection="1">
      <alignment horizontal="right"/>
      <protection hidden="1"/>
    </xf>
    <xf numFmtId="0" fontId="17" fillId="0" borderId="4" xfId="1" applyFont="1" applyFill="1" applyBorder="1" applyAlignment="1" applyProtection="1">
      <alignment horizontal="right"/>
      <protection hidden="1"/>
    </xf>
    <xf numFmtId="0" fontId="17" fillId="0" borderId="2" xfId="1" applyNumberFormat="1" applyFont="1" applyFill="1" applyBorder="1" applyAlignment="1" applyProtection="1">
      <alignment horizontal="right"/>
      <protection hidden="1"/>
    </xf>
    <xf numFmtId="0" fontId="17" fillId="0" borderId="3" xfId="1" applyNumberFormat="1" applyFont="1" applyFill="1" applyBorder="1" applyAlignment="1" applyProtection="1">
      <alignment horizontal="right"/>
      <protection hidden="1"/>
    </xf>
    <xf numFmtId="0" fontId="17" fillId="0" borderId="4" xfId="1" applyNumberFormat="1" applyFont="1" applyFill="1" applyBorder="1" applyAlignment="1" applyProtection="1">
      <alignment horizontal="right"/>
      <protection hidden="1"/>
    </xf>
    <xf numFmtId="0" fontId="10" fillId="0" borderId="0" xfId="2" applyFont="1" applyFill="1" applyAlignment="1" applyProtection="1">
      <alignment horizontal="center" wrapText="1"/>
      <protection hidden="1"/>
    </xf>
    <xf numFmtId="0" fontId="17" fillId="0" borderId="3" xfId="1" applyFont="1" applyFill="1" applyBorder="1" applyAlignment="1" applyProtection="1">
      <alignment horizontal="center"/>
      <protection hidden="1"/>
    </xf>
    <xf numFmtId="0" fontId="17" fillId="0" borderId="4" xfId="1" applyFont="1" applyFill="1" applyBorder="1" applyAlignment="1" applyProtection="1">
      <alignment horizontal="center"/>
      <protection hidden="1"/>
    </xf>
    <xf numFmtId="0" fontId="17" fillId="0" borderId="1" xfId="1" applyNumberFormat="1" applyFont="1" applyFill="1" applyBorder="1" applyAlignment="1" applyProtection="1">
      <alignment horizontal="center"/>
      <protection hidden="1"/>
    </xf>
    <xf numFmtId="0" fontId="20" fillId="0" borderId="1" xfId="0" applyNumberFormat="1" applyFon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  <xf numFmtId="0" fontId="4" fillId="0" borderId="0" xfId="1" applyFont="1" applyFill="1" applyProtection="1">
      <protection locked="0"/>
    </xf>
    <xf numFmtId="0" fontId="4" fillId="0" borderId="0" xfId="1" applyFont="1" applyFill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horizontal="right" vertical="center"/>
      <protection locked="0"/>
    </xf>
  </cellXfs>
  <cellStyles count="5">
    <cellStyle name="Normal" xfId="0" builtinId="0"/>
    <cellStyle name="Normal 2" xfId="1"/>
    <cellStyle name="Normal 2 2" xfId="3"/>
    <cellStyle name="Normal 3" xfId="4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47625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9334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tabSelected="1" topLeftCell="A135" workbookViewId="0">
      <selection activeCell="E137" sqref="E137"/>
    </sheetView>
  </sheetViews>
  <sheetFormatPr defaultRowHeight="15" x14ac:dyDescent="0.25"/>
  <cols>
    <col min="1" max="1" width="6.7109375" style="16" customWidth="1"/>
    <col min="2" max="2" width="74.42578125" style="16" customWidth="1"/>
    <col min="3" max="3" width="10.5703125" style="16" bestFit="1" customWidth="1"/>
    <col min="4" max="4" width="8.5703125" style="16" customWidth="1"/>
    <col min="5" max="5" width="16.42578125" style="16" customWidth="1"/>
    <col min="6" max="6" width="20.140625" style="16" bestFit="1" customWidth="1"/>
    <col min="7" max="7" width="9.140625" style="16"/>
    <col min="8" max="8" width="0" style="16" hidden="1" customWidth="1"/>
    <col min="9" max="9" width="24" style="16" hidden="1" customWidth="1"/>
    <col min="10" max="10" width="54.85546875" style="16" hidden="1" customWidth="1"/>
    <col min="11" max="13" width="0" style="16" hidden="1" customWidth="1"/>
    <col min="14" max="14" width="10.85546875" style="16" hidden="1" customWidth="1"/>
    <col min="15" max="16384" width="9.140625" style="16"/>
  </cols>
  <sheetData>
    <row r="1" spans="1:14" ht="21" x14ac:dyDescent="0.35">
      <c r="A1" s="1"/>
      <c r="B1" s="1"/>
      <c r="C1" s="2"/>
      <c r="D1" s="3"/>
      <c r="E1" s="4"/>
      <c r="F1" s="5" t="s">
        <v>58</v>
      </c>
    </row>
    <row r="2" spans="1:14" ht="21" x14ac:dyDescent="0.35">
      <c r="A2" s="6"/>
      <c r="B2" s="7"/>
      <c r="C2" s="74"/>
      <c r="D2" s="74"/>
      <c r="E2" s="4"/>
      <c r="F2" s="4"/>
    </row>
    <row r="3" spans="1:14" ht="23.25" x14ac:dyDescent="0.35">
      <c r="A3" s="6"/>
      <c r="B3" s="75" t="s">
        <v>0</v>
      </c>
      <c r="C3" s="75"/>
      <c r="D3" s="75"/>
      <c r="E3" s="4"/>
      <c r="F3" s="4"/>
    </row>
    <row r="4" spans="1:14" ht="21" x14ac:dyDescent="0.35">
      <c r="A4" s="6"/>
      <c r="B4" s="4"/>
      <c r="C4" s="8"/>
      <c r="D4" s="3"/>
      <c r="E4" s="4"/>
      <c r="F4" s="4"/>
    </row>
    <row r="5" spans="1:14" ht="76.5" customHeight="1" x14ac:dyDescent="0.35">
      <c r="A5" s="82" t="s">
        <v>127</v>
      </c>
      <c r="B5" s="82"/>
      <c r="C5" s="82"/>
      <c r="D5" s="82"/>
      <c r="E5" s="82"/>
      <c r="F5" s="82"/>
    </row>
    <row r="6" spans="1:14" ht="23.25" x14ac:dyDescent="0.35">
      <c r="A6" s="9"/>
      <c r="B6" s="10"/>
      <c r="C6" s="11"/>
      <c r="D6" s="12"/>
      <c r="E6" s="4"/>
      <c r="F6" s="4"/>
    </row>
    <row r="7" spans="1:14" ht="23.25" x14ac:dyDescent="0.35">
      <c r="A7" s="63" t="s">
        <v>59</v>
      </c>
      <c r="B7" s="63"/>
      <c r="C7" s="63"/>
      <c r="D7" s="63"/>
      <c r="E7" s="63"/>
      <c r="F7" s="63"/>
    </row>
    <row r="8" spans="1:14" ht="15.75" x14ac:dyDescent="0.25">
      <c r="A8" s="33" t="s">
        <v>45</v>
      </c>
      <c r="B8" s="83" t="s">
        <v>38</v>
      </c>
      <c r="C8" s="83"/>
      <c r="D8" s="83"/>
      <c r="E8" s="83"/>
      <c r="F8" s="84"/>
    </row>
    <row r="9" spans="1:14" ht="63" customHeight="1" x14ac:dyDescent="0.35">
      <c r="A9" s="28" t="s">
        <v>1</v>
      </c>
      <c r="B9" s="28" t="s">
        <v>39</v>
      </c>
      <c r="C9" s="28" t="s">
        <v>2</v>
      </c>
      <c r="D9" s="28" t="s">
        <v>3</v>
      </c>
      <c r="E9" s="29" t="s">
        <v>126</v>
      </c>
      <c r="F9" s="28" t="s">
        <v>4</v>
      </c>
      <c r="H9" s="16" t="s">
        <v>1</v>
      </c>
      <c r="I9" s="16" t="s">
        <v>15</v>
      </c>
      <c r="J9" s="16" t="s">
        <v>16</v>
      </c>
      <c r="K9" s="16" t="s">
        <v>2</v>
      </c>
      <c r="L9" s="16" t="s">
        <v>3</v>
      </c>
      <c r="M9" s="16" t="s">
        <v>17</v>
      </c>
      <c r="N9" s="16" t="s">
        <v>18</v>
      </c>
    </row>
    <row r="10" spans="1:14" ht="45.75" x14ac:dyDescent="0.25">
      <c r="A10" s="18">
        <v>1</v>
      </c>
      <c r="B10" s="30" t="s">
        <v>60</v>
      </c>
      <c r="C10" s="30" t="s">
        <v>5</v>
      </c>
      <c r="D10" s="37">
        <v>44</v>
      </c>
      <c r="E10" s="19"/>
      <c r="F10" s="20">
        <f>D10*E10</f>
        <v>0</v>
      </c>
      <c r="H10" s="16">
        <v>1</v>
      </c>
      <c r="J10" s="16" t="s">
        <v>19</v>
      </c>
      <c r="K10" s="16" t="s">
        <v>20</v>
      </c>
      <c r="L10" s="16">
        <v>8</v>
      </c>
      <c r="M10" s="16">
        <v>400</v>
      </c>
      <c r="N10" s="16">
        <v>3200</v>
      </c>
    </row>
    <row r="11" spans="1:14" ht="30.75" x14ac:dyDescent="0.25">
      <c r="A11" s="21">
        <v>2</v>
      </c>
      <c r="B11" s="30" t="s">
        <v>61</v>
      </c>
      <c r="C11" s="30" t="s">
        <v>5</v>
      </c>
      <c r="D11" s="31">
        <v>44</v>
      </c>
      <c r="E11" s="19"/>
      <c r="F11" s="20">
        <f t="shared" ref="F11:F20" si="0">D11*E11</f>
        <v>0</v>
      </c>
      <c r="H11" s="16">
        <v>2</v>
      </c>
      <c r="J11" s="16" t="s">
        <v>21</v>
      </c>
      <c r="K11" s="16" t="s">
        <v>20</v>
      </c>
      <c r="L11" s="16">
        <v>12</v>
      </c>
      <c r="M11" s="16">
        <v>100</v>
      </c>
      <c r="N11" s="16">
        <v>1200</v>
      </c>
    </row>
    <row r="12" spans="1:14" ht="30.75" x14ac:dyDescent="0.25">
      <c r="A12" s="21">
        <v>3</v>
      </c>
      <c r="B12" s="30" t="s">
        <v>62</v>
      </c>
      <c r="C12" s="30" t="s">
        <v>5</v>
      </c>
      <c r="D12" s="31">
        <v>44</v>
      </c>
      <c r="E12" s="19"/>
      <c r="F12" s="20">
        <f t="shared" si="0"/>
        <v>0</v>
      </c>
    </row>
    <row r="13" spans="1:14" ht="30.75" x14ac:dyDescent="0.25">
      <c r="A13" s="21">
        <v>4</v>
      </c>
      <c r="B13" s="30" t="s">
        <v>63</v>
      </c>
      <c r="C13" s="30" t="s">
        <v>40</v>
      </c>
      <c r="D13" s="31">
        <v>374</v>
      </c>
      <c r="E13" s="19"/>
      <c r="F13" s="20">
        <f t="shared" si="0"/>
        <v>0</v>
      </c>
    </row>
    <row r="14" spans="1:14" ht="30.75" x14ac:dyDescent="0.25">
      <c r="A14" s="21">
        <v>5</v>
      </c>
      <c r="B14" s="30" t="s">
        <v>64</v>
      </c>
      <c r="C14" s="30" t="s">
        <v>40</v>
      </c>
      <c r="D14" s="31">
        <v>110</v>
      </c>
      <c r="E14" s="19"/>
      <c r="F14" s="20">
        <f t="shared" si="0"/>
        <v>0</v>
      </c>
    </row>
    <row r="15" spans="1:14" ht="45.75" x14ac:dyDescent="0.25">
      <c r="A15" s="21">
        <v>6</v>
      </c>
      <c r="B15" s="30" t="s">
        <v>41</v>
      </c>
      <c r="C15" s="30" t="s">
        <v>40</v>
      </c>
      <c r="D15" s="31">
        <v>374</v>
      </c>
      <c r="E15" s="19"/>
      <c r="F15" s="20">
        <f t="shared" si="0"/>
        <v>0</v>
      </c>
    </row>
    <row r="16" spans="1:14" ht="60.75" x14ac:dyDescent="0.25">
      <c r="A16" s="21">
        <v>7</v>
      </c>
      <c r="B16" s="30" t="s">
        <v>65</v>
      </c>
      <c r="C16" s="30" t="s">
        <v>40</v>
      </c>
      <c r="D16" s="31">
        <v>374</v>
      </c>
      <c r="E16" s="19"/>
      <c r="F16" s="20">
        <f t="shared" si="0"/>
        <v>0</v>
      </c>
    </row>
    <row r="17" spans="1:14" ht="30.75" x14ac:dyDescent="0.25">
      <c r="A17" s="21">
        <v>8</v>
      </c>
      <c r="B17" s="30" t="s">
        <v>66</v>
      </c>
      <c r="C17" s="30" t="s">
        <v>40</v>
      </c>
      <c r="D17" s="31">
        <v>374</v>
      </c>
      <c r="E17" s="19"/>
      <c r="F17" s="20">
        <f t="shared" si="0"/>
        <v>0</v>
      </c>
    </row>
    <row r="18" spans="1:14" ht="60.75" x14ac:dyDescent="0.25">
      <c r="A18" s="21">
        <v>9</v>
      </c>
      <c r="B18" s="30" t="s">
        <v>67</v>
      </c>
      <c r="C18" s="30" t="s">
        <v>40</v>
      </c>
      <c r="D18" s="31">
        <v>748</v>
      </c>
      <c r="E18" s="19"/>
      <c r="F18" s="20">
        <f t="shared" si="0"/>
        <v>0</v>
      </c>
    </row>
    <row r="19" spans="1:14" ht="45.75" x14ac:dyDescent="0.25">
      <c r="A19" s="21">
        <v>10</v>
      </c>
      <c r="B19" s="30" t="s">
        <v>68</v>
      </c>
      <c r="C19" s="30" t="s">
        <v>40</v>
      </c>
      <c r="D19" s="31">
        <v>748</v>
      </c>
      <c r="E19" s="19"/>
      <c r="F19" s="20">
        <f t="shared" si="0"/>
        <v>0</v>
      </c>
    </row>
    <row r="20" spans="1:14" ht="30.75" x14ac:dyDescent="0.25">
      <c r="A20" s="21">
        <v>11</v>
      </c>
      <c r="B20" s="30" t="s">
        <v>69</v>
      </c>
      <c r="C20" s="30" t="s">
        <v>40</v>
      </c>
      <c r="D20" s="31">
        <v>748</v>
      </c>
      <c r="E20" s="19"/>
      <c r="F20" s="20">
        <f t="shared" si="0"/>
        <v>0</v>
      </c>
    </row>
    <row r="21" spans="1:14" ht="15.75" x14ac:dyDescent="0.25">
      <c r="A21" s="76" t="s">
        <v>44</v>
      </c>
      <c r="B21" s="77"/>
      <c r="C21" s="77"/>
      <c r="D21" s="77"/>
      <c r="E21" s="78"/>
      <c r="F21" s="32">
        <f>SUM(F10:F20)</f>
        <v>0</v>
      </c>
      <c r="H21" s="16">
        <v>3</v>
      </c>
      <c r="J21" s="16" t="s">
        <v>22</v>
      </c>
      <c r="K21" s="16" t="s">
        <v>20</v>
      </c>
      <c r="L21" s="16">
        <v>12</v>
      </c>
      <c r="M21" s="16">
        <v>100</v>
      </c>
      <c r="N21" s="16">
        <v>1200</v>
      </c>
    </row>
    <row r="22" spans="1:14" ht="15.75" x14ac:dyDescent="0.25">
      <c r="A22" s="33" t="s">
        <v>46</v>
      </c>
      <c r="B22" s="83" t="s">
        <v>70</v>
      </c>
      <c r="C22" s="83"/>
      <c r="D22" s="83"/>
      <c r="E22" s="83"/>
      <c r="F22" s="84"/>
    </row>
    <row r="23" spans="1:14" ht="63" x14ac:dyDescent="0.35">
      <c r="A23" s="13" t="s">
        <v>1</v>
      </c>
      <c r="B23" s="13" t="s">
        <v>39</v>
      </c>
      <c r="C23" s="13" t="s">
        <v>2</v>
      </c>
      <c r="D23" s="13" t="s">
        <v>3</v>
      </c>
      <c r="E23" s="14" t="s">
        <v>126</v>
      </c>
      <c r="F23" s="13" t="s">
        <v>4</v>
      </c>
      <c r="H23" s="16">
        <v>4</v>
      </c>
      <c r="J23" s="16" t="s">
        <v>23</v>
      </c>
      <c r="K23" s="16" t="s">
        <v>20</v>
      </c>
      <c r="L23" s="16">
        <v>12</v>
      </c>
      <c r="M23" s="16">
        <v>350</v>
      </c>
      <c r="N23" s="16">
        <v>4200</v>
      </c>
    </row>
    <row r="24" spans="1:14" ht="45.75" x14ac:dyDescent="0.25">
      <c r="A24" s="34">
        <v>1</v>
      </c>
      <c r="B24" s="30" t="s">
        <v>71</v>
      </c>
      <c r="C24" s="30" t="s">
        <v>5</v>
      </c>
      <c r="D24" s="37">
        <v>34</v>
      </c>
      <c r="E24" s="22"/>
      <c r="F24" s="20">
        <f>D24*E24</f>
        <v>0</v>
      </c>
      <c r="H24" s="16">
        <v>5</v>
      </c>
      <c r="J24" s="16" t="s">
        <v>24</v>
      </c>
      <c r="K24" s="16" t="s">
        <v>20</v>
      </c>
      <c r="L24" s="16">
        <v>12</v>
      </c>
      <c r="M24" s="16">
        <v>480</v>
      </c>
      <c r="N24" s="16">
        <v>5760</v>
      </c>
    </row>
    <row r="25" spans="1:14" ht="30.75" x14ac:dyDescent="0.25">
      <c r="A25" s="35">
        <v>2</v>
      </c>
      <c r="B25" s="30" t="s">
        <v>72</v>
      </c>
      <c r="C25" s="30" t="s">
        <v>40</v>
      </c>
      <c r="D25" s="31">
        <f>D24*10</f>
        <v>340</v>
      </c>
      <c r="E25" s="22"/>
      <c r="F25" s="20">
        <f t="shared" ref="F25:F32" si="1">D25*E25</f>
        <v>0</v>
      </c>
    </row>
    <row r="26" spans="1:14" ht="30.75" x14ac:dyDescent="0.25">
      <c r="A26" s="34">
        <v>3</v>
      </c>
      <c r="B26" s="30" t="s">
        <v>73</v>
      </c>
      <c r="C26" s="30" t="s">
        <v>40</v>
      </c>
      <c r="D26" s="31">
        <f>D24*2.5</f>
        <v>85</v>
      </c>
      <c r="E26" s="23"/>
      <c r="F26" s="20">
        <f t="shared" si="1"/>
        <v>0</v>
      </c>
      <c r="H26" s="16">
        <v>6</v>
      </c>
      <c r="J26" s="16" t="s">
        <v>33</v>
      </c>
      <c r="K26" s="16" t="s">
        <v>33</v>
      </c>
      <c r="M26" s="16" t="s">
        <v>33</v>
      </c>
      <c r="N26" s="16" t="s">
        <v>33</v>
      </c>
    </row>
    <row r="27" spans="1:14" ht="45.75" x14ac:dyDescent="0.25">
      <c r="A27" s="35">
        <v>4</v>
      </c>
      <c r="B27" s="30" t="s">
        <v>41</v>
      </c>
      <c r="C27" s="30" t="s">
        <v>40</v>
      </c>
      <c r="D27" s="31">
        <f>D24*10</f>
        <v>340</v>
      </c>
      <c r="E27" s="23"/>
      <c r="F27" s="20">
        <f t="shared" si="1"/>
        <v>0</v>
      </c>
      <c r="H27" s="16">
        <v>7</v>
      </c>
      <c r="J27" s="16" t="s">
        <v>33</v>
      </c>
      <c r="K27" s="16" t="s">
        <v>33</v>
      </c>
      <c r="M27" s="16" t="s">
        <v>33</v>
      </c>
      <c r="N27" s="16" t="s">
        <v>33</v>
      </c>
    </row>
    <row r="28" spans="1:14" ht="60.75" x14ac:dyDescent="0.25">
      <c r="A28" s="35">
        <v>5</v>
      </c>
      <c r="B28" s="30" t="s">
        <v>74</v>
      </c>
      <c r="C28" s="30" t="s">
        <v>40</v>
      </c>
      <c r="D28" s="31">
        <f>D24*10</f>
        <v>340</v>
      </c>
      <c r="E28" s="23"/>
      <c r="F28" s="20">
        <f t="shared" si="1"/>
        <v>0</v>
      </c>
    </row>
    <row r="29" spans="1:14" ht="30.75" x14ac:dyDescent="0.25">
      <c r="A29" s="35">
        <v>6</v>
      </c>
      <c r="B29" s="30" t="s">
        <v>75</v>
      </c>
      <c r="C29" s="30" t="s">
        <v>40</v>
      </c>
      <c r="D29" s="31">
        <f>D24*6.5</f>
        <v>221</v>
      </c>
      <c r="E29" s="23"/>
      <c r="F29" s="20">
        <f t="shared" si="1"/>
        <v>0</v>
      </c>
    </row>
    <row r="30" spans="1:14" ht="60.75" x14ac:dyDescent="0.25">
      <c r="A30" s="35">
        <v>7</v>
      </c>
      <c r="B30" s="30" t="s">
        <v>76</v>
      </c>
      <c r="C30" s="30" t="s">
        <v>40</v>
      </c>
      <c r="D30" s="31">
        <f>D24*16</f>
        <v>544</v>
      </c>
      <c r="E30" s="23"/>
      <c r="F30" s="20">
        <f t="shared" si="1"/>
        <v>0</v>
      </c>
    </row>
    <row r="31" spans="1:14" ht="45.75" x14ac:dyDescent="0.25">
      <c r="A31" s="35">
        <v>8</v>
      </c>
      <c r="B31" s="30" t="s">
        <v>77</v>
      </c>
      <c r="C31" s="30" t="s">
        <v>40</v>
      </c>
      <c r="D31" s="31">
        <f>D24*16</f>
        <v>544</v>
      </c>
      <c r="E31" s="23"/>
      <c r="F31" s="20">
        <f t="shared" si="1"/>
        <v>0</v>
      </c>
    </row>
    <row r="32" spans="1:14" ht="30.75" x14ac:dyDescent="0.25">
      <c r="A32" s="35">
        <v>9</v>
      </c>
      <c r="B32" s="30" t="s">
        <v>78</v>
      </c>
      <c r="C32" s="30" t="s">
        <v>40</v>
      </c>
      <c r="D32" s="31">
        <f>D24*16</f>
        <v>544</v>
      </c>
      <c r="E32" s="23"/>
      <c r="F32" s="20">
        <f t="shared" si="1"/>
        <v>0</v>
      </c>
    </row>
    <row r="33" spans="1:14" ht="15.75" x14ac:dyDescent="0.25">
      <c r="A33" s="79" t="s">
        <v>79</v>
      </c>
      <c r="B33" s="80"/>
      <c r="C33" s="80"/>
      <c r="D33" s="80"/>
      <c r="E33" s="81"/>
      <c r="F33" s="32">
        <f>SUM(F24:F32)</f>
        <v>0</v>
      </c>
      <c r="H33" s="16">
        <v>1</v>
      </c>
      <c r="J33" s="16" t="s">
        <v>25</v>
      </c>
      <c r="K33" s="16" t="s">
        <v>26</v>
      </c>
      <c r="L33" s="16">
        <v>1</v>
      </c>
      <c r="M33" s="16">
        <v>6000</v>
      </c>
      <c r="N33" s="16">
        <v>6000</v>
      </c>
    </row>
    <row r="34" spans="1:14" ht="15.75" x14ac:dyDescent="0.25">
      <c r="A34" s="36" t="s">
        <v>47</v>
      </c>
      <c r="B34" s="85" t="s">
        <v>48</v>
      </c>
      <c r="C34" s="85"/>
      <c r="D34" s="85"/>
      <c r="E34" s="85"/>
      <c r="F34" s="85"/>
    </row>
    <row r="35" spans="1:14" ht="63" x14ac:dyDescent="0.35">
      <c r="A35" s="15" t="s">
        <v>1</v>
      </c>
      <c r="B35" s="15" t="s">
        <v>39</v>
      </c>
      <c r="C35" s="13" t="s">
        <v>2</v>
      </c>
      <c r="D35" s="13" t="s">
        <v>3</v>
      </c>
      <c r="E35" s="14" t="s">
        <v>126</v>
      </c>
      <c r="F35" s="13" t="s">
        <v>4</v>
      </c>
      <c r="H35" s="16">
        <v>2</v>
      </c>
      <c r="J35" s="16" t="s">
        <v>27</v>
      </c>
      <c r="K35" s="16" t="s">
        <v>26</v>
      </c>
      <c r="L35" s="16">
        <v>12</v>
      </c>
      <c r="M35" s="16">
        <v>1800</v>
      </c>
      <c r="N35" s="16">
        <v>21600</v>
      </c>
    </row>
    <row r="36" spans="1:14" ht="30.75" x14ac:dyDescent="0.25">
      <c r="A36" s="35">
        <v>1</v>
      </c>
      <c r="B36" s="30" t="s">
        <v>49</v>
      </c>
      <c r="C36" s="30" t="s">
        <v>5</v>
      </c>
      <c r="D36" s="37">
        <v>68</v>
      </c>
      <c r="E36" s="19"/>
      <c r="F36" s="20">
        <f>D36*E36</f>
        <v>0</v>
      </c>
      <c r="H36" s="16">
        <v>3</v>
      </c>
      <c r="I36" s="16">
        <v>100508</v>
      </c>
      <c r="J36" s="16" t="s">
        <v>34</v>
      </c>
      <c r="K36" s="16" t="s">
        <v>32</v>
      </c>
      <c r="L36" s="16">
        <v>1000</v>
      </c>
      <c r="M36" s="16">
        <v>0.19</v>
      </c>
      <c r="N36" s="16">
        <v>190</v>
      </c>
    </row>
    <row r="37" spans="1:14" ht="30.75" x14ac:dyDescent="0.25">
      <c r="A37" s="35">
        <v>2</v>
      </c>
      <c r="B37" s="30" t="s">
        <v>50</v>
      </c>
      <c r="C37" s="30" t="s">
        <v>5</v>
      </c>
      <c r="D37" s="31">
        <f>D36</f>
        <v>68</v>
      </c>
      <c r="E37" s="19"/>
      <c r="F37" s="20">
        <f t="shared" ref="F37:F45" si="2">D37*E37</f>
        <v>0</v>
      </c>
      <c r="H37" s="16">
        <v>4</v>
      </c>
      <c r="I37" s="16">
        <v>100511</v>
      </c>
      <c r="J37" s="16" t="s">
        <v>28</v>
      </c>
      <c r="K37" s="16" t="s">
        <v>32</v>
      </c>
      <c r="L37" s="16">
        <v>100</v>
      </c>
      <c r="M37" s="16">
        <v>0.28000000000000003</v>
      </c>
      <c r="N37" s="16">
        <v>28.000000000000004</v>
      </c>
    </row>
    <row r="38" spans="1:14" ht="30.75" x14ac:dyDescent="0.25">
      <c r="A38" s="35">
        <v>3</v>
      </c>
      <c r="B38" s="30" t="s">
        <v>51</v>
      </c>
      <c r="C38" s="30" t="s">
        <v>40</v>
      </c>
      <c r="D38" s="31">
        <f>D36*2</f>
        <v>136</v>
      </c>
      <c r="E38" s="19"/>
      <c r="F38" s="20">
        <f t="shared" si="2"/>
        <v>0</v>
      </c>
      <c r="H38" s="16">
        <v>4</v>
      </c>
      <c r="I38" s="16">
        <v>100511</v>
      </c>
      <c r="J38" s="16" t="s">
        <v>29</v>
      </c>
      <c r="K38" s="16" t="s">
        <v>32</v>
      </c>
      <c r="L38" s="16">
        <v>100</v>
      </c>
      <c r="M38" s="16">
        <v>0.28000000000000003</v>
      </c>
      <c r="N38" s="16">
        <v>28.000000000000004</v>
      </c>
    </row>
    <row r="39" spans="1:14" ht="30.75" x14ac:dyDescent="0.25">
      <c r="A39" s="35">
        <v>4</v>
      </c>
      <c r="B39" s="30" t="s">
        <v>80</v>
      </c>
      <c r="C39" s="30" t="s">
        <v>40</v>
      </c>
      <c r="D39" s="31">
        <f>D36*2</f>
        <v>136</v>
      </c>
      <c r="E39" s="19"/>
      <c r="F39" s="20">
        <f t="shared" si="2"/>
        <v>0</v>
      </c>
      <c r="H39" s="16">
        <v>5</v>
      </c>
      <c r="I39" s="16">
        <v>100511</v>
      </c>
      <c r="J39" s="16" t="s">
        <v>30</v>
      </c>
      <c r="K39" s="16" t="s">
        <v>32</v>
      </c>
      <c r="L39" s="16">
        <v>100</v>
      </c>
      <c r="M39" s="16">
        <v>0.28000000000000003</v>
      </c>
      <c r="N39" s="16">
        <v>28.000000000000004</v>
      </c>
    </row>
    <row r="40" spans="1:14" ht="45.75" x14ac:dyDescent="0.25">
      <c r="A40" s="35">
        <v>5</v>
      </c>
      <c r="B40" s="30" t="s">
        <v>41</v>
      </c>
      <c r="C40" s="30" t="s">
        <v>40</v>
      </c>
      <c r="D40" s="31">
        <f>D36*2</f>
        <v>136</v>
      </c>
      <c r="E40" s="19"/>
      <c r="F40" s="20">
        <f t="shared" si="2"/>
        <v>0</v>
      </c>
      <c r="H40" s="16">
        <v>6</v>
      </c>
      <c r="I40" s="16">
        <v>100511</v>
      </c>
      <c r="J40" s="16" t="s">
        <v>31</v>
      </c>
      <c r="K40" s="16" t="s">
        <v>32</v>
      </c>
      <c r="L40" s="16">
        <v>100</v>
      </c>
      <c r="M40" s="16">
        <v>0.28000000000000003</v>
      </c>
      <c r="N40" s="16">
        <v>28.000000000000004</v>
      </c>
    </row>
    <row r="41" spans="1:14" ht="75.75" x14ac:dyDescent="0.25">
      <c r="A41" s="35">
        <v>6</v>
      </c>
      <c r="B41" s="30" t="s">
        <v>52</v>
      </c>
      <c r="C41" s="30" t="s">
        <v>40</v>
      </c>
      <c r="D41" s="31">
        <f>D36*2</f>
        <v>136</v>
      </c>
      <c r="E41" s="19"/>
      <c r="F41" s="20">
        <f t="shared" si="2"/>
        <v>0</v>
      </c>
      <c r="H41" s="16">
        <v>7</v>
      </c>
      <c r="I41" s="16">
        <v>100007</v>
      </c>
      <c r="J41" s="16" t="s">
        <v>35</v>
      </c>
      <c r="K41" s="16" t="s">
        <v>26</v>
      </c>
      <c r="L41" s="16">
        <v>8</v>
      </c>
      <c r="M41" s="16">
        <v>35</v>
      </c>
      <c r="N41" s="16">
        <v>280</v>
      </c>
    </row>
    <row r="42" spans="1:14" ht="30.75" x14ac:dyDescent="0.25">
      <c r="A42" s="35">
        <v>7</v>
      </c>
      <c r="B42" s="30" t="s">
        <v>53</v>
      </c>
      <c r="C42" s="30" t="s">
        <v>40</v>
      </c>
      <c r="D42" s="31">
        <f>D36*2</f>
        <v>136</v>
      </c>
      <c r="E42" s="19"/>
      <c r="F42" s="20">
        <f t="shared" si="2"/>
        <v>0</v>
      </c>
      <c r="H42" s="16">
        <v>7</v>
      </c>
      <c r="I42" s="16">
        <v>100446</v>
      </c>
      <c r="J42" s="16" t="s">
        <v>36</v>
      </c>
      <c r="K42" s="16" t="s">
        <v>32</v>
      </c>
      <c r="L42" s="16">
        <v>600</v>
      </c>
      <c r="M42" s="16">
        <v>4.6900000000000004</v>
      </c>
      <c r="N42" s="16">
        <v>2814.0000000000005</v>
      </c>
    </row>
    <row r="43" spans="1:14" ht="60.75" x14ac:dyDescent="0.25">
      <c r="A43" s="35">
        <v>8</v>
      </c>
      <c r="B43" s="30" t="s">
        <v>42</v>
      </c>
      <c r="C43" s="30" t="s">
        <v>40</v>
      </c>
      <c r="D43" s="31">
        <f>D36*4</f>
        <v>272</v>
      </c>
      <c r="E43" s="19"/>
      <c r="F43" s="20">
        <f t="shared" si="2"/>
        <v>0</v>
      </c>
      <c r="H43" s="16">
        <v>7</v>
      </c>
      <c r="I43" s="16">
        <v>102763</v>
      </c>
      <c r="J43" s="16" t="s">
        <v>37</v>
      </c>
      <c r="K43" s="16" t="s">
        <v>32</v>
      </c>
      <c r="L43" s="16">
        <v>1301</v>
      </c>
      <c r="M43" s="16">
        <v>2.4300000000000002</v>
      </c>
      <c r="N43" s="16">
        <v>3161.4300000000003</v>
      </c>
    </row>
    <row r="44" spans="1:14" ht="45.75" x14ac:dyDescent="0.25">
      <c r="A44" s="35">
        <v>9</v>
      </c>
      <c r="B44" s="30" t="s">
        <v>54</v>
      </c>
      <c r="C44" s="30" t="s">
        <v>40</v>
      </c>
      <c r="D44" s="31">
        <f>D36*4</f>
        <v>272</v>
      </c>
      <c r="E44" s="19"/>
      <c r="F44" s="20">
        <f t="shared" si="2"/>
        <v>0</v>
      </c>
    </row>
    <row r="45" spans="1:14" ht="30.75" x14ac:dyDescent="0.25">
      <c r="A45" s="35">
        <v>10</v>
      </c>
      <c r="B45" s="30" t="s">
        <v>43</v>
      </c>
      <c r="C45" s="30" t="s">
        <v>40</v>
      </c>
      <c r="D45" s="31">
        <f>D36*4</f>
        <v>272</v>
      </c>
      <c r="E45" s="19"/>
      <c r="F45" s="20">
        <f t="shared" si="2"/>
        <v>0</v>
      </c>
    </row>
    <row r="46" spans="1:14" ht="15.75" x14ac:dyDescent="0.25">
      <c r="A46" s="76" t="s">
        <v>57</v>
      </c>
      <c r="B46" s="77"/>
      <c r="C46" s="77"/>
      <c r="D46" s="77"/>
      <c r="E46" s="78"/>
      <c r="F46" s="32">
        <f>SUM(F36:F45)</f>
        <v>0</v>
      </c>
    </row>
    <row r="47" spans="1:14" ht="63" x14ac:dyDescent="0.35">
      <c r="A47" s="36" t="s">
        <v>81</v>
      </c>
      <c r="B47" s="15" t="s">
        <v>82</v>
      </c>
      <c r="C47" s="13" t="s">
        <v>2</v>
      </c>
      <c r="D47" s="13" t="s">
        <v>3</v>
      </c>
      <c r="E47" s="14" t="s">
        <v>126</v>
      </c>
      <c r="F47" s="13" t="s">
        <v>4</v>
      </c>
    </row>
    <row r="48" spans="1:14" ht="30.75" x14ac:dyDescent="0.25">
      <c r="A48" s="35">
        <v>1</v>
      </c>
      <c r="B48" s="38" t="s">
        <v>83</v>
      </c>
      <c r="C48" s="38" t="s">
        <v>5</v>
      </c>
      <c r="D48" s="37">
        <v>11</v>
      </c>
      <c r="E48" s="19"/>
      <c r="F48" s="20">
        <f>D48*E48</f>
        <v>0</v>
      </c>
    </row>
    <row r="49" spans="1:6" ht="30.75" x14ac:dyDescent="0.25">
      <c r="A49" s="35">
        <v>2</v>
      </c>
      <c r="B49" s="38" t="s">
        <v>128</v>
      </c>
      <c r="C49" s="38" t="s">
        <v>130</v>
      </c>
      <c r="D49" s="37">
        <v>150</v>
      </c>
      <c r="E49" s="19"/>
      <c r="F49" s="20">
        <f t="shared" ref="F49:F50" si="3">D49*E49</f>
        <v>0</v>
      </c>
    </row>
    <row r="50" spans="1:6" ht="45.75" x14ac:dyDescent="0.25">
      <c r="A50" s="35">
        <v>3</v>
      </c>
      <c r="B50" s="38" t="s">
        <v>129</v>
      </c>
      <c r="C50" s="38" t="s">
        <v>5</v>
      </c>
      <c r="D50" s="37">
        <v>5</v>
      </c>
      <c r="E50" s="19"/>
      <c r="F50" s="20">
        <f t="shared" si="3"/>
        <v>0</v>
      </c>
    </row>
    <row r="51" spans="1:6" ht="30.75" x14ac:dyDescent="0.25">
      <c r="A51" s="35">
        <v>4</v>
      </c>
      <c r="B51" s="38" t="s">
        <v>55</v>
      </c>
      <c r="C51" s="38" t="s">
        <v>56</v>
      </c>
      <c r="D51" s="37">
        <v>20</v>
      </c>
      <c r="E51" s="19"/>
      <c r="F51" s="20">
        <f t="shared" ref="F51:F54" si="4">D51*E51</f>
        <v>0</v>
      </c>
    </row>
    <row r="52" spans="1:6" ht="45.75" x14ac:dyDescent="0.25">
      <c r="A52" s="35">
        <v>5</v>
      </c>
      <c r="B52" s="38" t="s">
        <v>84</v>
      </c>
      <c r="C52" s="38" t="s">
        <v>85</v>
      </c>
      <c r="D52" s="39">
        <v>320</v>
      </c>
      <c r="E52" s="19"/>
      <c r="F52" s="20">
        <f t="shared" si="4"/>
        <v>0</v>
      </c>
    </row>
    <row r="53" spans="1:6" ht="30.75" x14ac:dyDescent="0.25">
      <c r="A53" s="35">
        <v>6</v>
      </c>
      <c r="B53" s="38" t="s">
        <v>86</v>
      </c>
      <c r="C53" s="38"/>
      <c r="D53" s="37">
        <v>9</v>
      </c>
      <c r="E53" s="19"/>
      <c r="F53" s="20">
        <f t="shared" si="4"/>
        <v>0</v>
      </c>
    </row>
    <row r="54" spans="1:6" ht="30.75" x14ac:dyDescent="0.25">
      <c r="A54" s="35">
        <v>7</v>
      </c>
      <c r="B54" s="38" t="s">
        <v>87</v>
      </c>
      <c r="C54" s="38" t="s">
        <v>5</v>
      </c>
      <c r="D54" s="37">
        <v>12</v>
      </c>
      <c r="E54" s="19"/>
      <c r="F54" s="20">
        <f t="shared" si="4"/>
        <v>0</v>
      </c>
    </row>
    <row r="55" spans="1:6" ht="15.75" x14ac:dyDescent="0.25">
      <c r="A55" s="76" t="s">
        <v>88</v>
      </c>
      <c r="B55" s="77"/>
      <c r="C55" s="77"/>
      <c r="D55" s="77"/>
      <c r="E55" s="78"/>
      <c r="F55" s="32">
        <f>SUM(F48:F54)</f>
        <v>0</v>
      </c>
    </row>
    <row r="56" spans="1:6" ht="23.25" x14ac:dyDescent="0.35">
      <c r="A56" s="71" t="s">
        <v>89</v>
      </c>
      <c r="B56" s="72"/>
      <c r="C56" s="72"/>
      <c r="D56" s="72"/>
      <c r="E56" s="73"/>
      <c r="F56" s="17">
        <f>F21+F33+F46+F55</f>
        <v>0</v>
      </c>
    </row>
    <row r="57" spans="1:6" ht="23.25" x14ac:dyDescent="0.35">
      <c r="A57" s="67" t="s">
        <v>90</v>
      </c>
      <c r="B57" s="67"/>
      <c r="C57" s="67"/>
      <c r="D57" s="67"/>
      <c r="E57" s="67"/>
      <c r="F57" s="67"/>
    </row>
    <row r="58" spans="1:6" ht="15.75" x14ac:dyDescent="0.25">
      <c r="A58" s="40" t="s">
        <v>45</v>
      </c>
      <c r="B58" s="68" t="s">
        <v>91</v>
      </c>
      <c r="C58" s="69"/>
      <c r="D58" s="69"/>
      <c r="E58" s="69"/>
      <c r="F58" s="70"/>
    </row>
    <row r="59" spans="1:6" ht="63" x14ac:dyDescent="0.35">
      <c r="A59" s="40"/>
      <c r="B59" s="51" t="s">
        <v>39</v>
      </c>
      <c r="C59" s="13" t="s">
        <v>2</v>
      </c>
      <c r="D59" s="13" t="s">
        <v>3</v>
      </c>
      <c r="E59" s="14" t="s">
        <v>126</v>
      </c>
      <c r="F59" s="13" t="s">
        <v>4</v>
      </c>
    </row>
    <row r="60" spans="1:6" ht="45.75" x14ac:dyDescent="0.25">
      <c r="A60" s="35">
        <v>1</v>
      </c>
      <c r="B60" s="30" t="s">
        <v>60</v>
      </c>
      <c r="C60" s="30" t="s">
        <v>5</v>
      </c>
      <c r="D60" s="31">
        <v>9</v>
      </c>
      <c r="E60" s="42"/>
      <c r="F60" s="43">
        <f>D60*E60</f>
        <v>0</v>
      </c>
    </row>
    <row r="61" spans="1:6" ht="30.75" x14ac:dyDescent="0.25">
      <c r="A61" s="35">
        <v>2</v>
      </c>
      <c r="B61" s="30" t="s">
        <v>61</v>
      </c>
      <c r="C61" s="30" t="s">
        <v>5</v>
      </c>
      <c r="D61" s="31">
        <v>9</v>
      </c>
      <c r="E61" s="42"/>
      <c r="F61" s="43">
        <f t="shared" ref="F61:F70" si="5">D61*E61</f>
        <v>0</v>
      </c>
    </row>
    <row r="62" spans="1:6" ht="30.75" x14ac:dyDescent="0.25">
      <c r="A62" s="35">
        <v>3</v>
      </c>
      <c r="B62" s="30" t="s">
        <v>62</v>
      </c>
      <c r="C62" s="30" t="s">
        <v>5</v>
      </c>
      <c r="D62" s="31">
        <v>9</v>
      </c>
      <c r="E62" s="42"/>
      <c r="F62" s="43">
        <f t="shared" si="5"/>
        <v>0</v>
      </c>
    </row>
    <row r="63" spans="1:6" ht="30.75" x14ac:dyDescent="0.25">
      <c r="A63" s="35">
        <v>4</v>
      </c>
      <c r="B63" s="30" t="s">
        <v>63</v>
      </c>
      <c r="C63" s="30" t="s">
        <v>40</v>
      </c>
      <c r="D63" s="31">
        <f>D60*8.5</f>
        <v>76.5</v>
      </c>
      <c r="E63" s="42"/>
      <c r="F63" s="43">
        <f t="shared" si="5"/>
        <v>0</v>
      </c>
    </row>
    <row r="64" spans="1:6" ht="30.75" x14ac:dyDescent="0.25">
      <c r="A64" s="35">
        <v>5</v>
      </c>
      <c r="B64" s="30" t="s">
        <v>64</v>
      </c>
      <c r="C64" s="30" t="s">
        <v>40</v>
      </c>
      <c r="D64" s="31">
        <f>D60*2.5</f>
        <v>22.5</v>
      </c>
      <c r="E64" s="42"/>
      <c r="F64" s="43">
        <f t="shared" si="5"/>
        <v>0</v>
      </c>
    </row>
    <row r="65" spans="1:6" ht="45.75" x14ac:dyDescent="0.25">
      <c r="A65" s="35">
        <v>6</v>
      </c>
      <c r="B65" s="30" t="s">
        <v>41</v>
      </c>
      <c r="C65" s="30" t="s">
        <v>40</v>
      </c>
      <c r="D65" s="31">
        <f>D60*8.5</f>
        <v>76.5</v>
      </c>
      <c r="E65" s="42"/>
      <c r="F65" s="43">
        <f t="shared" si="5"/>
        <v>0</v>
      </c>
    </row>
    <row r="66" spans="1:6" ht="60.75" x14ac:dyDescent="0.25">
      <c r="A66" s="35">
        <v>7</v>
      </c>
      <c r="B66" s="30" t="s">
        <v>65</v>
      </c>
      <c r="C66" s="30" t="s">
        <v>40</v>
      </c>
      <c r="D66" s="31">
        <f>D60*8.5</f>
        <v>76.5</v>
      </c>
      <c r="E66" s="42"/>
      <c r="F66" s="43">
        <f t="shared" si="5"/>
        <v>0</v>
      </c>
    </row>
    <row r="67" spans="1:6" ht="30.75" x14ac:dyDescent="0.25">
      <c r="A67" s="35">
        <v>8</v>
      </c>
      <c r="B67" s="30" t="s">
        <v>66</v>
      </c>
      <c r="C67" s="30" t="s">
        <v>40</v>
      </c>
      <c r="D67" s="31">
        <f>D60*8.5</f>
        <v>76.5</v>
      </c>
      <c r="E67" s="42"/>
      <c r="F67" s="43">
        <f t="shared" si="5"/>
        <v>0</v>
      </c>
    </row>
    <row r="68" spans="1:6" ht="60.75" x14ac:dyDescent="0.25">
      <c r="A68" s="35">
        <v>9</v>
      </c>
      <c r="B68" s="30" t="s">
        <v>67</v>
      </c>
      <c r="C68" s="30" t="s">
        <v>40</v>
      </c>
      <c r="D68" s="31">
        <f>D60*17</f>
        <v>153</v>
      </c>
      <c r="E68" s="42"/>
      <c r="F68" s="43">
        <f t="shared" si="5"/>
        <v>0</v>
      </c>
    </row>
    <row r="69" spans="1:6" ht="45.75" x14ac:dyDescent="0.25">
      <c r="A69" s="35">
        <v>10</v>
      </c>
      <c r="B69" s="30" t="s">
        <v>68</v>
      </c>
      <c r="C69" s="30" t="s">
        <v>40</v>
      </c>
      <c r="D69" s="31">
        <f>D60*17</f>
        <v>153</v>
      </c>
      <c r="E69" s="42"/>
      <c r="F69" s="43">
        <f t="shared" si="5"/>
        <v>0</v>
      </c>
    </row>
    <row r="70" spans="1:6" ht="30.75" x14ac:dyDescent="0.25">
      <c r="A70" s="35">
        <v>11</v>
      </c>
      <c r="B70" s="30" t="s">
        <v>69</v>
      </c>
      <c r="C70" s="30" t="s">
        <v>40</v>
      </c>
      <c r="D70" s="31">
        <f>D60*17</f>
        <v>153</v>
      </c>
      <c r="E70" s="42"/>
      <c r="F70" s="43">
        <f t="shared" si="5"/>
        <v>0</v>
      </c>
    </row>
    <row r="71" spans="1:6" ht="15.75" x14ac:dyDescent="0.25">
      <c r="A71" s="60" t="s">
        <v>92</v>
      </c>
      <c r="B71" s="61"/>
      <c r="C71" s="61"/>
      <c r="D71" s="61"/>
      <c r="E71" s="62"/>
      <c r="F71" s="44">
        <f>SUM(F60:F70)</f>
        <v>0</v>
      </c>
    </row>
    <row r="72" spans="1:6" ht="15.75" x14ac:dyDescent="0.25">
      <c r="A72" s="40" t="s">
        <v>46</v>
      </c>
      <c r="B72" s="64" t="s">
        <v>70</v>
      </c>
      <c r="C72" s="65"/>
      <c r="D72" s="65"/>
      <c r="E72" s="65"/>
      <c r="F72" s="66"/>
    </row>
    <row r="73" spans="1:6" ht="63" x14ac:dyDescent="0.35">
      <c r="A73" s="40"/>
      <c r="B73" s="51" t="s">
        <v>39</v>
      </c>
      <c r="C73" s="13" t="s">
        <v>2</v>
      </c>
      <c r="D73" s="13" t="s">
        <v>3</v>
      </c>
      <c r="E73" s="14" t="s">
        <v>126</v>
      </c>
      <c r="F73" s="13" t="s">
        <v>4</v>
      </c>
    </row>
    <row r="74" spans="1:6" ht="45.75" x14ac:dyDescent="0.25">
      <c r="A74" s="35">
        <v>1</v>
      </c>
      <c r="B74" s="30" t="s">
        <v>71</v>
      </c>
      <c r="C74" s="30" t="s">
        <v>5</v>
      </c>
      <c r="D74" s="31">
        <v>3</v>
      </c>
      <c r="E74" s="42"/>
      <c r="F74" s="43">
        <f>D74*E74</f>
        <v>0</v>
      </c>
    </row>
    <row r="75" spans="1:6" ht="30.75" x14ac:dyDescent="0.25">
      <c r="A75" s="35">
        <v>2</v>
      </c>
      <c r="B75" s="30" t="s">
        <v>72</v>
      </c>
      <c r="C75" s="30" t="s">
        <v>40</v>
      </c>
      <c r="D75" s="31">
        <f>D74*10</f>
        <v>30</v>
      </c>
      <c r="E75" s="42"/>
      <c r="F75" s="43">
        <f t="shared" ref="F75:F82" si="6">D75*E75</f>
        <v>0</v>
      </c>
    </row>
    <row r="76" spans="1:6" ht="30.75" x14ac:dyDescent="0.25">
      <c r="A76" s="35">
        <v>3</v>
      </c>
      <c r="B76" s="30" t="s">
        <v>73</v>
      </c>
      <c r="C76" s="30" t="s">
        <v>40</v>
      </c>
      <c r="D76" s="31">
        <f>D74*2.5</f>
        <v>7.5</v>
      </c>
      <c r="E76" s="42"/>
      <c r="F76" s="43">
        <f t="shared" si="6"/>
        <v>0</v>
      </c>
    </row>
    <row r="77" spans="1:6" ht="45.75" x14ac:dyDescent="0.25">
      <c r="A77" s="35">
        <v>4</v>
      </c>
      <c r="B77" s="30" t="s">
        <v>41</v>
      </c>
      <c r="C77" s="30" t="s">
        <v>40</v>
      </c>
      <c r="D77" s="31">
        <f>D74*10</f>
        <v>30</v>
      </c>
      <c r="E77" s="42"/>
      <c r="F77" s="43">
        <f t="shared" si="6"/>
        <v>0</v>
      </c>
    </row>
    <row r="78" spans="1:6" ht="60.75" x14ac:dyDescent="0.25">
      <c r="A78" s="35">
        <v>5</v>
      </c>
      <c r="B78" s="30" t="s">
        <v>74</v>
      </c>
      <c r="C78" s="30" t="s">
        <v>40</v>
      </c>
      <c r="D78" s="31">
        <f>D74*10</f>
        <v>30</v>
      </c>
      <c r="E78" s="42"/>
      <c r="F78" s="43">
        <f t="shared" si="6"/>
        <v>0</v>
      </c>
    </row>
    <row r="79" spans="1:6" ht="30.75" x14ac:dyDescent="0.25">
      <c r="A79" s="35">
        <v>6</v>
      </c>
      <c r="B79" s="30" t="s">
        <v>75</v>
      </c>
      <c r="C79" s="30" t="s">
        <v>40</v>
      </c>
      <c r="D79" s="31">
        <f>D74*6.5</f>
        <v>19.5</v>
      </c>
      <c r="E79" s="42"/>
      <c r="F79" s="43">
        <f t="shared" si="6"/>
        <v>0</v>
      </c>
    </row>
    <row r="80" spans="1:6" ht="60.75" x14ac:dyDescent="0.25">
      <c r="A80" s="35">
        <v>7</v>
      </c>
      <c r="B80" s="30" t="s">
        <v>76</v>
      </c>
      <c r="C80" s="30" t="s">
        <v>40</v>
      </c>
      <c r="D80" s="31">
        <f>D74*16</f>
        <v>48</v>
      </c>
      <c r="E80" s="42"/>
      <c r="F80" s="43">
        <f t="shared" si="6"/>
        <v>0</v>
      </c>
    </row>
    <row r="81" spans="1:6" ht="45.75" x14ac:dyDescent="0.25">
      <c r="A81" s="35">
        <v>8</v>
      </c>
      <c r="B81" s="30" t="s">
        <v>77</v>
      </c>
      <c r="C81" s="30" t="s">
        <v>40</v>
      </c>
      <c r="D81" s="31">
        <f>D74*16</f>
        <v>48</v>
      </c>
      <c r="E81" s="42"/>
      <c r="F81" s="43">
        <f t="shared" si="6"/>
        <v>0</v>
      </c>
    </row>
    <row r="82" spans="1:6" ht="30.75" x14ac:dyDescent="0.25">
      <c r="A82" s="35">
        <v>9</v>
      </c>
      <c r="B82" s="30" t="s">
        <v>78</v>
      </c>
      <c r="C82" s="30" t="s">
        <v>40</v>
      </c>
      <c r="D82" s="31">
        <f>D74*16</f>
        <v>48</v>
      </c>
      <c r="E82" s="42"/>
      <c r="F82" s="43">
        <f t="shared" si="6"/>
        <v>0</v>
      </c>
    </row>
    <row r="83" spans="1:6" ht="15.75" x14ac:dyDescent="0.25">
      <c r="A83" s="60" t="s">
        <v>93</v>
      </c>
      <c r="B83" s="61"/>
      <c r="C83" s="61"/>
      <c r="D83" s="61"/>
      <c r="E83" s="62"/>
      <c r="F83" s="45">
        <f>SUM(F74:F82)</f>
        <v>0</v>
      </c>
    </row>
    <row r="84" spans="1:6" ht="15.75" x14ac:dyDescent="0.25">
      <c r="A84" s="40" t="s">
        <v>47</v>
      </c>
      <c r="B84" s="64" t="s">
        <v>48</v>
      </c>
      <c r="C84" s="65"/>
      <c r="D84" s="65"/>
      <c r="E84" s="65"/>
      <c r="F84" s="66"/>
    </row>
    <row r="85" spans="1:6" ht="63" x14ac:dyDescent="0.35">
      <c r="A85" s="40"/>
      <c r="B85" s="51" t="s">
        <v>39</v>
      </c>
      <c r="C85" s="13" t="s">
        <v>2</v>
      </c>
      <c r="D85" s="13" t="s">
        <v>3</v>
      </c>
      <c r="E85" s="14" t="s">
        <v>126</v>
      </c>
      <c r="F85" s="13" t="s">
        <v>4</v>
      </c>
    </row>
    <row r="86" spans="1:6" ht="30.75" x14ac:dyDescent="0.25">
      <c r="A86" s="35">
        <v>1</v>
      </c>
      <c r="B86" s="30" t="s">
        <v>49</v>
      </c>
      <c r="C86" s="30" t="s">
        <v>5</v>
      </c>
      <c r="D86" s="31">
        <v>13</v>
      </c>
      <c r="E86" s="42"/>
      <c r="F86" s="43">
        <f>D86*E86</f>
        <v>0</v>
      </c>
    </row>
    <row r="87" spans="1:6" ht="30.75" x14ac:dyDescent="0.25">
      <c r="A87" s="35">
        <v>2</v>
      </c>
      <c r="B87" s="30" t="s">
        <v>50</v>
      </c>
      <c r="C87" s="30" t="s">
        <v>5</v>
      </c>
      <c r="D87" s="31">
        <v>13</v>
      </c>
      <c r="E87" s="42"/>
      <c r="F87" s="43">
        <f t="shared" ref="F87:F95" si="7">D87*E87</f>
        <v>0</v>
      </c>
    </row>
    <row r="88" spans="1:6" ht="30.75" x14ac:dyDescent="0.25">
      <c r="A88" s="35">
        <v>3</v>
      </c>
      <c r="B88" s="30" t="s">
        <v>51</v>
      </c>
      <c r="C88" s="30" t="s">
        <v>40</v>
      </c>
      <c r="D88" s="31">
        <f>D86*2</f>
        <v>26</v>
      </c>
      <c r="E88" s="42"/>
      <c r="F88" s="43">
        <f t="shared" si="7"/>
        <v>0</v>
      </c>
    </row>
    <row r="89" spans="1:6" ht="30.75" x14ac:dyDescent="0.25">
      <c r="A89" s="35">
        <v>4</v>
      </c>
      <c r="B89" s="30" t="s">
        <v>80</v>
      </c>
      <c r="C89" s="30" t="s">
        <v>40</v>
      </c>
      <c r="D89" s="31">
        <f>D86*2</f>
        <v>26</v>
      </c>
      <c r="E89" s="42"/>
      <c r="F89" s="43">
        <f t="shared" si="7"/>
        <v>0</v>
      </c>
    </row>
    <row r="90" spans="1:6" ht="45.75" x14ac:dyDescent="0.25">
      <c r="A90" s="35">
        <v>5</v>
      </c>
      <c r="B90" s="30" t="s">
        <v>41</v>
      </c>
      <c r="C90" s="30" t="s">
        <v>40</v>
      </c>
      <c r="D90" s="31">
        <f>D86*2</f>
        <v>26</v>
      </c>
      <c r="E90" s="42"/>
      <c r="F90" s="43">
        <f t="shared" si="7"/>
        <v>0</v>
      </c>
    </row>
    <row r="91" spans="1:6" ht="75.75" x14ac:dyDescent="0.25">
      <c r="A91" s="35">
        <v>6</v>
      </c>
      <c r="B91" s="30" t="s">
        <v>52</v>
      </c>
      <c r="C91" s="30" t="s">
        <v>40</v>
      </c>
      <c r="D91" s="31">
        <f>D86*2</f>
        <v>26</v>
      </c>
      <c r="E91" s="42"/>
      <c r="F91" s="43">
        <f t="shared" si="7"/>
        <v>0</v>
      </c>
    </row>
    <row r="92" spans="1:6" ht="30.75" x14ac:dyDescent="0.25">
      <c r="A92" s="35">
        <v>7</v>
      </c>
      <c r="B92" s="30" t="s">
        <v>53</v>
      </c>
      <c r="C92" s="30" t="s">
        <v>40</v>
      </c>
      <c r="D92" s="31">
        <f>D86*2</f>
        <v>26</v>
      </c>
      <c r="E92" s="42"/>
      <c r="F92" s="43">
        <f t="shared" si="7"/>
        <v>0</v>
      </c>
    </row>
    <row r="93" spans="1:6" ht="60.75" x14ac:dyDescent="0.25">
      <c r="A93" s="35">
        <v>8</v>
      </c>
      <c r="B93" s="30" t="s">
        <v>42</v>
      </c>
      <c r="C93" s="30" t="s">
        <v>40</v>
      </c>
      <c r="D93" s="31">
        <v>110</v>
      </c>
      <c r="E93" s="42"/>
      <c r="F93" s="43">
        <f t="shared" si="7"/>
        <v>0</v>
      </c>
    </row>
    <row r="94" spans="1:6" ht="45.75" x14ac:dyDescent="0.25">
      <c r="A94" s="35">
        <v>9</v>
      </c>
      <c r="B94" s="30" t="s">
        <v>131</v>
      </c>
      <c r="C94" s="30" t="s">
        <v>40</v>
      </c>
      <c r="D94" s="31">
        <v>110</v>
      </c>
      <c r="E94" s="42"/>
      <c r="F94" s="43">
        <f t="shared" si="7"/>
        <v>0</v>
      </c>
    </row>
    <row r="95" spans="1:6" ht="30.75" x14ac:dyDescent="0.25">
      <c r="A95" s="35">
        <v>10</v>
      </c>
      <c r="B95" s="30" t="s">
        <v>43</v>
      </c>
      <c r="C95" s="30" t="s">
        <v>40</v>
      </c>
      <c r="D95" s="31">
        <v>110</v>
      </c>
      <c r="E95" s="42"/>
      <c r="F95" s="43">
        <f t="shared" si="7"/>
        <v>0</v>
      </c>
    </row>
    <row r="96" spans="1:6" ht="15.75" x14ac:dyDescent="0.25">
      <c r="A96" s="60" t="s">
        <v>94</v>
      </c>
      <c r="B96" s="61"/>
      <c r="C96" s="61"/>
      <c r="D96" s="61"/>
      <c r="E96" s="62"/>
      <c r="F96" s="45">
        <f>SUM(F86:F95)</f>
        <v>0</v>
      </c>
    </row>
    <row r="97" spans="1:6" ht="15.75" x14ac:dyDescent="0.25">
      <c r="A97" s="40" t="s">
        <v>81</v>
      </c>
      <c r="B97" s="64" t="s">
        <v>95</v>
      </c>
      <c r="C97" s="65"/>
      <c r="D97" s="65"/>
      <c r="E97" s="65"/>
      <c r="F97" s="66"/>
    </row>
    <row r="98" spans="1:6" ht="63" x14ac:dyDescent="0.35">
      <c r="A98" s="40"/>
      <c r="B98" s="51" t="s">
        <v>39</v>
      </c>
      <c r="C98" s="13" t="s">
        <v>2</v>
      </c>
      <c r="D98" s="13" t="s">
        <v>3</v>
      </c>
      <c r="E98" s="14" t="s">
        <v>126</v>
      </c>
      <c r="F98" s="13" t="s">
        <v>4</v>
      </c>
    </row>
    <row r="99" spans="1:6" ht="30.75" x14ac:dyDescent="0.25">
      <c r="A99" s="35">
        <v>1</v>
      </c>
      <c r="B99" s="30" t="s">
        <v>96</v>
      </c>
      <c r="C99" s="30" t="s">
        <v>5</v>
      </c>
      <c r="D99" s="31">
        <v>20</v>
      </c>
      <c r="E99" s="42"/>
      <c r="F99" s="43">
        <f>D99*E99</f>
        <v>0</v>
      </c>
    </row>
    <row r="100" spans="1:6" ht="30.75" x14ac:dyDescent="0.25">
      <c r="A100" s="35">
        <v>2</v>
      </c>
      <c r="B100" s="30" t="s">
        <v>97</v>
      </c>
      <c r="C100" s="30" t="s">
        <v>5</v>
      </c>
      <c r="D100" s="31">
        <f>D99</f>
        <v>20</v>
      </c>
      <c r="E100" s="42"/>
      <c r="F100" s="43">
        <f t="shared" ref="F100:F108" si="8">D100*E100</f>
        <v>0</v>
      </c>
    </row>
    <row r="101" spans="1:6" ht="30.75" x14ac:dyDescent="0.25">
      <c r="A101" s="35">
        <v>3</v>
      </c>
      <c r="B101" s="30" t="s">
        <v>98</v>
      </c>
      <c r="C101" s="30" t="s">
        <v>40</v>
      </c>
      <c r="D101" s="31">
        <v>10</v>
      </c>
      <c r="E101" s="42"/>
      <c r="F101" s="43">
        <f t="shared" si="8"/>
        <v>0</v>
      </c>
    </row>
    <row r="102" spans="1:6" ht="30.75" x14ac:dyDescent="0.25">
      <c r="A102" s="35">
        <v>4</v>
      </c>
      <c r="B102" s="30" t="s">
        <v>99</v>
      </c>
      <c r="C102" s="30" t="s">
        <v>40</v>
      </c>
      <c r="D102" s="31">
        <v>5</v>
      </c>
      <c r="E102" s="42"/>
      <c r="F102" s="43">
        <f t="shared" si="8"/>
        <v>0</v>
      </c>
    </row>
    <row r="103" spans="1:6" ht="45.75" x14ac:dyDescent="0.25">
      <c r="A103" s="35">
        <v>5</v>
      </c>
      <c r="B103" s="30" t="s">
        <v>41</v>
      </c>
      <c r="C103" s="30" t="s">
        <v>40</v>
      </c>
      <c r="D103" s="31">
        <v>25</v>
      </c>
      <c r="E103" s="42"/>
      <c r="F103" s="43">
        <f t="shared" si="8"/>
        <v>0</v>
      </c>
    </row>
    <row r="104" spans="1:6" ht="60.75" x14ac:dyDescent="0.25">
      <c r="A104" s="35">
        <v>6</v>
      </c>
      <c r="B104" s="30" t="s">
        <v>100</v>
      </c>
      <c r="C104" s="30" t="s">
        <v>40</v>
      </c>
      <c r="D104" s="31">
        <v>25</v>
      </c>
      <c r="E104" s="42"/>
      <c r="F104" s="43">
        <f t="shared" si="8"/>
        <v>0</v>
      </c>
    </row>
    <row r="105" spans="1:6" ht="30.75" x14ac:dyDescent="0.25">
      <c r="A105" s="35">
        <v>7</v>
      </c>
      <c r="B105" s="30" t="s">
        <v>101</v>
      </c>
      <c r="C105" s="30" t="s">
        <v>40</v>
      </c>
      <c r="D105" s="31">
        <v>25</v>
      </c>
      <c r="E105" s="42"/>
      <c r="F105" s="43">
        <f t="shared" si="8"/>
        <v>0</v>
      </c>
    </row>
    <row r="106" spans="1:6" ht="60.75" x14ac:dyDescent="0.25">
      <c r="A106" s="35">
        <v>8</v>
      </c>
      <c r="B106" s="30" t="s">
        <v>42</v>
      </c>
      <c r="C106" s="30" t="s">
        <v>40</v>
      </c>
      <c r="D106" s="31">
        <v>25</v>
      </c>
      <c r="E106" s="42"/>
      <c r="F106" s="43">
        <f t="shared" si="8"/>
        <v>0</v>
      </c>
    </row>
    <row r="107" spans="1:6" ht="45.75" x14ac:dyDescent="0.25">
      <c r="A107" s="35">
        <v>9</v>
      </c>
      <c r="B107" s="30" t="s">
        <v>54</v>
      </c>
      <c r="C107" s="30" t="s">
        <v>40</v>
      </c>
      <c r="D107" s="31">
        <v>25</v>
      </c>
      <c r="E107" s="42"/>
      <c r="F107" s="43">
        <f t="shared" si="8"/>
        <v>0</v>
      </c>
    </row>
    <row r="108" spans="1:6" ht="30.75" x14ac:dyDescent="0.25">
      <c r="A108" s="35">
        <v>10</v>
      </c>
      <c r="B108" s="30" t="s">
        <v>43</v>
      </c>
      <c r="C108" s="30" t="s">
        <v>40</v>
      </c>
      <c r="D108" s="31">
        <v>25</v>
      </c>
      <c r="E108" s="42"/>
      <c r="F108" s="43">
        <f t="shared" si="8"/>
        <v>0</v>
      </c>
    </row>
    <row r="109" spans="1:6" ht="15.75" x14ac:dyDescent="0.25">
      <c r="A109" s="60" t="s">
        <v>94</v>
      </c>
      <c r="B109" s="61"/>
      <c r="C109" s="61"/>
      <c r="D109" s="61"/>
      <c r="E109" s="62"/>
      <c r="F109" s="45">
        <f>SUM(F99:F108)</f>
        <v>0</v>
      </c>
    </row>
    <row r="110" spans="1:6" ht="15.75" x14ac:dyDescent="0.25">
      <c r="A110" s="41" t="s">
        <v>102</v>
      </c>
      <c r="B110" s="54" t="s">
        <v>103</v>
      </c>
      <c r="C110" s="55"/>
      <c r="D110" s="55"/>
      <c r="E110" s="55"/>
      <c r="F110" s="56"/>
    </row>
    <row r="111" spans="1:6" ht="63" x14ac:dyDescent="0.35">
      <c r="A111" s="40"/>
      <c r="B111" s="51" t="s">
        <v>39</v>
      </c>
      <c r="C111" s="13" t="s">
        <v>2</v>
      </c>
      <c r="D111" s="13" t="s">
        <v>3</v>
      </c>
      <c r="E111" s="14" t="s">
        <v>126</v>
      </c>
      <c r="F111" s="13" t="s">
        <v>4</v>
      </c>
    </row>
    <row r="112" spans="1:6" ht="30.75" x14ac:dyDescent="0.25">
      <c r="A112" s="35">
        <v>1</v>
      </c>
      <c r="B112" s="30" t="s">
        <v>104</v>
      </c>
      <c r="C112" s="30" t="s">
        <v>5</v>
      </c>
      <c r="D112" s="31">
        <v>1</v>
      </c>
      <c r="E112" s="42"/>
      <c r="F112" s="43">
        <f>D112*E112</f>
        <v>0</v>
      </c>
    </row>
    <row r="113" spans="1:6" ht="30.75" x14ac:dyDescent="0.25">
      <c r="A113" s="35">
        <v>2</v>
      </c>
      <c r="B113" s="30" t="s">
        <v>105</v>
      </c>
      <c r="C113" s="30" t="s">
        <v>5</v>
      </c>
      <c r="D113" s="31">
        <f>D112</f>
        <v>1</v>
      </c>
      <c r="E113" s="42"/>
      <c r="F113" s="43">
        <f t="shared" ref="F113:F119" si="9">D113*E113</f>
        <v>0</v>
      </c>
    </row>
    <row r="114" spans="1:6" ht="30.75" x14ac:dyDescent="0.25">
      <c r="A114" s="35">
        <v>3</v>
      </c>
      <c r="B114" s="30" t="s">
        <v>106</v>
      </c>
      <c r="C114" s="30" t="s">
        <v>40</v>
      </c>
      <c r="D114" s="31">
        <v>6</v>
      </c>
      <c r="E114" s="42"/>
      <c r="F114" s="43">
        <f t="shared" si="9"/>
        <v>0</v>
      </c>
    </row>
    <row r="115" spans="1:6" ht="45.75" x14ac:dyDescent="0.25">
      <c r="A115" s="35">
        <v>4</v>
      </c>
      <c r="B115" s="30" t="s">
        <v>41</v>
      </c>
      <c r="C115" s="30" t="s">
        <v>40</v>
      </c>
      <c r="D115" s="31">
        <v>70</v>
      </c>
      <c r="E115" s="42"/>
      <c r="F115" s="43">
        <f t="shared" si="9"/>
        <v>0</v>
      </c>
    </row>
    <row r="116" spans="1:6" ht="60.75" x14ac:dyDescent="0.25">
      <c r="A116" s="35">
        <v>5</v>
      </c>
      <c r="B116" s="30" t="s">
        <v>107</v>
      </c>
      <c r="C116" s="30" t="s">
        <v>40</v>
      </c>
      <c r="D116" s="31">
        <v>70</v>
      </c>
      <c r="E116" s="42"/>
      <c r="F116" s="43">
        <f t="shared" si="9"/>
        <v>0</v>
      </c>
    </row>
    <row r="117" spans="1:6" ht="45.75" x14ac:dyDescent="0.25">
      <c r="A117" s="35">
        <v>6</v>
      </c>
      <c r="B117" s="30" t="s">
        <v>108</v>
      </c>
      <c r="C117" s="30" t="s">
        <v>40</v>
      </c>
      <c r="D117" s="31">
        <v>70</v>
      </c>
      <c r="E117" s="42"/>
      <c r="F117" s="43">
        <f t="shared" si="9"/>
        <v>0</v>
      </c>
    </row>
    <row r="118" spans="1:6" ht="45.75" x14ac:dyDescent="0.25">
      <c r="A118" s="35">
        <v>7</v>
      </c>
      <c r="B118" s="30" t="s">
        <v>54</v>
      </c>
      <c r="C118" s="30" t="s">
        <v>40</v>
      </c>
      <c r="D118" s="31">
        <v>70</v>
      </c>
      <c r="E118" s="42"/>
      <c r="F118" s="43">
        <f t="shared" si="9"/>
        <v>0</v>
      </c>
    </row>
    <row r="119" spans="1:6" ht="30.75" x14ac:dyDescent="0.25">
      <c r="A119" s="35">
        <v>8</v>
      </c>
      <c r="B119" s="30" t="s">
        <v>43</v>
      </c>
      <c r="C119" s="30" t="s">
        <v>40</v>
      </c>
      <c r="D119" s="31">
        <v>70</v>
      </c>
      <c r="E119" s="42"/>
      <c r="F119" s="43">
        <f t="shared" si="9"/>
        <v>0</v>
      </c>
    </row>
    <row r="120" spans="1:6" ht="15.75" x14ac:dyDescent="0.25">
      <c r="A120" s="57" t="s">
        <v>94</v>
      </c>
      <c r="B120" s="58"/>
      <c r="C120" s="58"/>
      <c r="D120" s="58"/>
      <c r="E120" s="59"/>
      <c r="F120" s="46">
        <f>SUM(F112:F119)</f>
        <v>0</v>
      </c>
    </row>
    <row r="121" spans="1:6" ht="63" x14ac:dyDescent="0.35">
      <c r="A121" s="40" t="s">
        <v>109</v>
      </c>
      <c r="B121" s="52" t="s">
        <v>82</v>
      </c>
      <c r="C121" s="13" t="s">
        <v>2</v>
      </c>
      <c r="D121" s="13" t="s">
        <v>3</v>
      </c>
      <c r="E121" s="14" t="s">
        <v>126</v>
      </c>
      <c r="F121" s="13" t="s">
        <v>4</v>
      </c>
    </row>
    <row r="122" spans="1:6" ht="30.75" x14ac:dyDescent="0.25">
      <c r="A122" s="34">
        <v>1</v>
      </c>
      <c r="B122" s="48" t="s">
        <v>110</v>
      </c>
      <c r="C122" s="30" t="s">
        <v>40</v>
      </c>
      <c r="D122" s="31">
        <v>8</v>
      </c>
      <c r="E122" s="86"/>
      <c r="F122" s="43">
        <f>D122*E122</f>
        <v>0</v>
      </c>
    </row>
    <row r="123" spans="1:6" ht="30.75" x14ac:dyDescent="0.25">
      <c r="A123" s="35">
        <v>2</v>
      </c>
      <c r="B123" s="30" t="s">
        <v>111</v>
      </c>
      <c r="C123" s="30" t="s">
        <v>40</v>
      </c>
      <c r="D123" s="31">
        <v>8</v>
      </c>
      <c r="E123" s="42"/>
      <c r="F123" s="43">
        <f t="shared" ref="F123:F127" si="10">D123*E123</f>
        <v>0</v>
      </c>
    </row>
    <row r="124" spans="1:6" ht="30.75" x14ac:dyDescent="0.25">
      <c r="A124" s="35">
        <v>3</v>
      </c>
      <c r="B124" s="38" t="s">
        <v>83</v>
      </c>
      <c r="C124" s="38" t="s">
        <v>5</v>
      </c>
      <c r="D124" s="31">
        <v>2</v>
      </c>
      <c r="E124" s="42"/>
      <c r="F124" s="43">
        <f t="shared" si="10"/>
        <v>0</v>
      </c>
    </row>
    <row r="125" spans="1:6" ht="30.75" x14ac:dyDescent="0.25">
      <c r="A125" s="35">
        <v>4</v>
      </c>
      <c r="B125" s="38" t="s">
        <v>55</v>
      </c>
      <c r="C125" s="38" t="s">
        <v>56</v>
      </c>
      <c r="D125" s="31">
        <v>10</v>
      </c>
      <c r="E125" s="42"/>
      <c r="F125" s="43">
        <f t="shared" si="10"/>
        <v>0</v>
      </c>
    </row>
    <row r="126" spans="1:6" ht="45.75" x14ac:dyDescent="0.25">
      <c r="A126" s="35">
        <v>5</v>
      </c>
      <c r="B126" s="38" t="s">
        <v>84</v>
      </c>
      <c r="C126" s="38" t="s">
        <v>85</v>
      </c>
      <c r="D126" s="49">
        <v>50</v>
      </c>
      <c r="E126" s="42"/>
      <c r="F126" s="43">
        <f t="shared" si="10"/>
        <v>0</v>
      </c>
    </row>
    <row r="127" spans="1:6" ht="30.75" x14ac:dyDescent="0.25">
      <c r="A127" s="35">
        <v>6</v>
      </c>
      <c r="B127" s="38" t="s">
        <v>86</v>
      </c>
      <c r="C127" s="38"/>
      <c r="D127" s="31">
        <v>3</v>
      </c>
      <c r="E127" s="42"/>
      <c r="F127" s="43">
        <f t="shared" si="10"/>
        <v>0</v>
      </c>
    </row>
    <row r="128" spans="1:6" ht="15.75" x14ac:dyDescent="0.25">
      <c r="A128" s="60" t="s">
        <v>112</v>
      </c>
      <c r="B128" s="61"/>
      <c r="C128" s="61"/>
      <c r="D128" s="61"/>
      <c r="E128" s="62"/>
      <c r="F128" s="45">
        <f>SUM(F122:F127)</f>
        <v>0</v>
      </c>
    </row>
    <row r="129" spans="1:6" ht="23.25" x14ac:dyDescent="0.35">
      <c r="A129" s="53" t="s">
        <v>113</v>
      </c>
      <c r="B129" s="53"/>
      <c r="C129" s="53"/>
      <c r="D129" s="53"/>
      <c r="E129" s="53"/>
      <c r="F129" s="50">
        <f>F71+F83+F96+F109+F120+F128</f>
        <v>0</v>
      </c>
    </row>
    <row r="130" spans="1:6" ht="23.25" x14ac:dyDescent="0.35">
      <c r="A130" s="63" t="s">
        <v>114</v>
      </c>
      <c r="B130" s="63"/>
      <c r="C130" s="63"/>
      <c r="D130" s="63"/>
      <c r="E130" s="63"/>
      <c r="F130" s="63"/>
    </row>
    <row r="131" spans="1:6" ht="15.75" x14ac:dyDescent="0.25">
      <c r="A131" s="40" t="s">
        <v>45</v>
      </c>
      <c r="B131" s="64" t="s">
        <v>115</v>
      </c>
      <c r="C131" s="65"/>
      <c r="D131" s="65"/>
      <c r="E131" s="65"/>
      <c r="F131" s="66"/>
    </row>
    <row r="132" spans="1:6" ht="63" x14ac:dyDescent="0.35">
      <c r="A132" s="40"/>
      <c r="B132" s="51" t="s">
        <v>39</v>
      </c>
      <c r="C132" s="13" t="s">
        <v>2</v>
      </c>
      <c r="D132" s="13" t="s">
        <v>3</v>
      </c>
      <c r="E132" s="14" t="s">
        <v>126</v>
      </c>
      <c r="F132" s="13" t="s">
        <v>4</v>
      </c>
    </row>
    <row r="133" spans="1:6" ht="30.75" x14ac:dyDescent="0.25">
      <c r="A133" s="35">
        <v>1</v>
      </c>
      <c r="B133" s="30" t="s">
        <v>116</v>
      </c>
      <c r="C133" s="30" t="s">
        <v>5</v>
      </c>
      <c r="D133" s="31">
        <v>30</v>
      </c>
      <c r="E133" s="42"/>
      <c r="F133" s="43">
        <f>D133*E133</f>
        <v>0</v>
      </c>
    </row>
    <row r="134" spans="1:6" ht="30.75" x14ac:dyDescent="0.25">
      <c r="A134" s="35">
        <v>2</v>
      </c>
      <c r="B134" s="30" t="s">
        <v>117</v>
      </c>
      <c r="C134" s="30" t="s">
        <v>5</v>
      </c>
      <c r="D134" s="31">
        <v>26</v>
      </c>
      <c r="E134" s="42"/>
      <c r="F134" s="43">
        <f t="shared" ref="F134:F145" si="11">D134*E134</f>
        <v>0</v>
      </c>
    </row>
    <row r="135" spans="1:6" ht="30.75" x14ac:dyDescent="0.25">
      <c r="A135" s="35">
        <v>3</v>
      </c>
      <c r="B135" s="30" t="s">
        <v>118</v>
      </c>
      <c r="C135" s="30" t="s">
        <v>40</v>
      </c>
      <c r="D135" s="31">
        <f>D133*2</f>
        <v>60</v>
      </c>
      <c r="E135" s="42"/>
      <c r="F135" s="43">
        <f t="shared" si="11"/>
        <v>0</v>
      </c>
    </row>
    <row r="136" spans="1:6" ht="45.75" x14ac:dyDescent="0.25">
      <c r="A136" s="35">
        <v>4</v>
      </c>
      <c r="B136" s="30" t="s">
        <v>119</v>
      </c>
      <c r="C136" s="30" t="s">
        <v>40</v>
      </c>
      <c r="D136" s="31">
        <f>D133*2</f>
        <v>60</v>
      </c>
      <c r="E136" s="42"/>
      <c r="F136" s="43">
        <f t="shared" si="11"/>
        <v>0</v>
      </c>
    </row>
    <row r="137" spans="1:6" ht="45.75" x14ac:dyDescent="0.25">
      <c r="A137" s="35">
        <v>5</v>
      </c>
      <c r="B137" s="30" t="s">
        <v>41</v>
      </c>
      <c r="C137" s="30" t="s">
        <v>40</v>
      </c>
      <c r="D137" s="31">
        <f>D133*2</f>
        <v>60</v>
      </c>
      <c r="E137" s="42"/>
      <c r="F137" s="43">
        <f t="shared" si="11"/>
        <v>0</v>
      </c>
    </row>
    <row r="138" spans="1:6" ht="75.75" x14ac:dyDescent="0.25">
      <c r="A138" s="35">
        <v>6</v>
      </c>
      <c r="B138" s="30" t="s">
        <v>120</v>
      </c>
      <c r="C138" s="30" t="s">
        <v>40</v>
      </c>
      <c r="D138" s="31">
        <f>D133*2</f>
        <v>60</v>
      </c>
      <c r="E138" s="42"/>
      <c r="F138" s="43">
        <f t="shared" si="11"/>
        <v>0</v>
      </c>
    </row>
    <row r="139" spans="1:6" ht="45.75" x14ac:dyDescent="0.25">
      <c r="A139" s="35">
        <v>7</v>
      </c>
      <c r="B139" s="30" t="s">
        <v>121</v>
      </c>
      <c r="C139" s="30" t="s">
        <v>40</v>
      </c>
      <c r="D139" s="31">
        <f>D133*2</f>
        <v>60</v>
      </c>
      <c r="E139" s="42"/>
      <c r="F139" s="43">
        <f t="shared" si="11"/>
        <v>0</v>
      </c>
    </row>
    <row r="140" spans="1:6" ht="60.75" x14ac:dyDescent="0.25">
      <c r="A140" s="35">
        <v>8</v>
      </c>
      <c r="B140" s="30" t="s">
        <v>42</v>
      </c>
      <c r="C140" s="30" t="s">
        <v>40</v>
      </c>
      <c r="D140" s="31">
        <v>170</v>
      </c>
      <c r="E140" s="42"/>
      <c r="F140" s="43">
        <f t="shared" si="11"/>
        <v>0</v>
      </c>
    </row>
    <row r="141" spans="1:6" ht="45.75" x14ac:dyDescent="0.25">
      <c r="A141" s="35">
        <v>9</v>
      </c>
      <c r="B141" s="30" t="s">
        <v>122</v>
      </c>
      <c r="C141" s="30" t="s">
        <v>40</v>
      </c>
      <c r="D141" s="31">
        <v>170</v>
      </c>
      <c r="E141" s="42"/>
      <c r="F141" s="43">
        <f t="shared" si="11"/>
        <v>0</v>
      </c>
    </row>
    <row r="142" spans="1:6" ht="30.75" x14ac:dyDescent="0.25">
      <c r="A142" s="35">
        <v>10</v>
      </c>
      <c r="B142" s="30" t="s">
        <v>43</v>
      </c>
      <c r="C142" s="30" t="s">
        <v>40</v>
      </c>
      <c r="D142" s="31">
        <v>170</v>
      </c>
      <c r="E142" s="42"/>
      <c r="F142" s="43">
        <f t="shared" si="11"/>
        <v>0</v>
      </c>
    </row>
    <row r="143" spans="1:6" ht="15.75" x14ac:dyDescent="0.25">
      <c r="A143" s="40" t="s">
        <v>46</v>
      </c>
      <c r="B143" s="47" t="s">
        <v>82</v>
      </c>
      <c r="C143" s="40"/>
      <c r="D143" s="41"/>
      <c r="E143" s="40"/>
      <c r="F143" s="43"/>
    </row>
    <row r="144" spans="1:6" ht="30.75" x14ac:dyDescent="0.25">
      <c r="A144" s="35">
        <v>1</v>
      </c>
      <c r="B144" s="38" t="s">
        <v>55</v>
      </c>
      <c r="C144" s="38" t="s">
        <v>56</v>
      </c>
      <c r="D144" s="31">
        <v>20</v>
      </c>
      <c r="E144" s="42"/>
      <c r="F144" s="43">
        <f t="shared" si="11"/>
        <v>0</v>
      </c>
    </row>
    <row r="145" spans="1:6" ht="45.75" x14ac:dyDescent="0.25">
      <c r="A145" s="35">
        <v>2</v>
      </c>
      <c r="B145" s="38" t="s">
        <v>123</v>
      </c>
      <c r="C145" s="38" t="s">
        <v>85</v>
      </c>
      <c r="D145" s="49">
        <v>50</v>
      </c>
      <c r="E145" s="42"/>
      <c r="F145" s="43">
        <f t="shared" si="11"/>
        <v>0</v>
      </c>
    </row>
    <row r="146" spans="1:6" ht="23.25" x14ac:dyDescent="0.35">
      <c r="A146" s="53" t="s">
        <v>124</v>
      </c>
      <c r="B146" s="53"/>
      <c r="C146" s="53"/>
      <c r="D146" s="53"/>
      <c r="E146" s="53"/>
      <c r="F146" s="50">
        <f>SUM(F133:F145)</f>
        <v>0</v>
      </c>
    </row>
    <row r="147" spans="1:6" ht="23.25" x14ac:dyDescent="0.35">
      <c r="A147" s="53" t="s">
        <v>125</v>
      </c>
      <c r="B147" s="53"/>
      <c r="C147" s="53"/>
      <c r="D147" s="53"/>
      <c r="E147" s="53"/>
      <c r="F147" s="50">
        <f>F56+F129+F146</f>
        <v>0</v>
      </c>
    </row>
    <row r="148" spans="1:6" ht="21" x14ac:dyDescent="0.35">
      <c r="A148" s="4"/>
      <c r="B148" s="4"/>
      <c r="C148" s="4"/>
      <c r="D148" s="4"/>
      <c r="E148" s="4"/>
      <c r="F148" s="4"/>
    </row>
    <row r="149" spans="1:6" x14ac:dyDescent="0.25">
      <c r="A149" s="24" t="s">
        <v>6</v>
      </c>
      <c r="B149" s="25"/>
      <c r="C149" s="87"/>
      <c r="D149" s="88"/>
      <c r="E149" s="89"/>
      <c r="F149" s="25"/>
    </row>
    <row r="150" spans="1:6" x14ac:dyDescent="0.25">
      <c r="A150" s="25"/>
      <c r="B150" s="25"/>
      <c r="C150" s="90"/>
      <c r="D150" s="91"/>
      <c r="E150" s="89"/>
      <c r="F150" s="25"/>
    </row>
    <row r="151" spans="1:6" x14ac:dyDescent="0.25">
      <c r="A151" s="92" t="s">
        <v>7</v>
      </c>
      <c r="B151" s="92"/>
      <c r="C151" s="92"/>
      <c r="D151" s="88"/>
      <c r="E151" s="89"/>
      <c r="F151" s="25"/>
    </row>
    <row r="152" spans="1:6" x14ac:dyDescent="0.25">
      <c r="A152" s="93" t="s">
        <v>8</v>
      </c>
      <c r="B152" s="93"/>
      <c r="C152" s="93"/>
      <c r="D152" s="93"/>
      <c r="E152" s="93"/>
      <c r="F152" s="93"/>
    </row>
    <row r="153" spans="1:6" x14ac:dyDescent="0.25">
      <c r="A153" s="93"/>
      <c r="B153" s="93"/>
      <c r="C153" s="93"/>
      <c r="D153" s="93"/>
      <c r="E153" s="93"/>
      <c r="F153" s="93"/>
    </row>
    <row r="154" spans="1:6" x14ac:dyDescent="0.25">
      <c r="A154" s="93"/>
      <c r="B154" s="93"/>
      <c r="C154" s="93"/>
      <c r="D154" s="93"/>
      <c r="E154" s="93"/>
      <c r="F154" s="93"/>
    </row>
    <row r="155" spans="1:6" x14ac:dyDescent="0.25">
      <c r="A155" s="93"/>
      <c r="B155" s="93"/>
      <c r="C155" s="93"/>
      <c r="D155" s="93"/>
      <c r="E155" s="93"/>
      <c r="F155" s="93"/>
    </row>
    <row r="156" spans="1:6" x14ac:dyDescent="0.25">
      <c r="A156" s="93" t="s">
        <v>9</v>
      </c>
      <c r="B156" s="93"/>
      <c r="C156" s="93"/>
      <c r="D156" s="93"/>
      <c r="E156" s="93"/>
      <c r="F156" s="93"/>
    </row>
    <row r="157" spans="1:6" x14ac:dyDescent="0.25">
      <c r="A157" s="93"/>
      <c r="B157" s="93"/>
      <c r="C157" s="93"/>
      <c r="D157" s="93"/>
      <c r="E157" s="93"/>
      <c r="F157" s="93"/>
    </row>
    <row r="158" spans="1:6" x14ac:dyDescent="0.25">
      <c r="A158" s="93"/>
      <c r="B158" s="93"/>
      <c r="C158" s="93"/>
      <c r="D158" s="93"/>
      <c r="E158" s="93"/>
      <c r="F158" s="93"/>
    </row>
    <row r="159" spans="1:6" x14ac:dyDescent="0.25">
      <c r="A159" s="94" t="s">
        <v>10</v>
      </c>
      <c r="B159" s="94"/>
      <c r="C159" s="94"/>
      <c r="D159" s="94"/>
      <c r="E159" s="94"/>
      <c r="F159" s="94"/>
    </row>
    <row r="160" spans="1:6" x14ac:dyDescent="0.25">
      <c r="A160" s="94"/>
      <c r="B160" s="94"/>
      <c r="C160" s="94"/>
      <c r="D160" s="94"/>
      <c r="E160" s="94"/>
      <c r="F160" s="94"/>
    </row>
    <row r="161" spans="1:6" x14ac:dyDescent="0.25">
      <c r="A161" s="94"/>
      <c r="B161" s="94"/>
      <c r="C161" s="94"/>
      <c r="D161" s="94"/>
      <c r="E161" s="94"/>
      <c r="F161" s="94"/>
    </row>
    <row r="162" spans="1:6" x14ac:dyDescent="0.25">
      <c r="A162" s="95"/>
      <c r="B162" s="95"/>
      <c r="C162" s="95"/>
      <c r="D162" s="95"/>
      <c r="E162" s="95"/>
      <c r="F162" s="95"/>
    </row>
    <row r="163" spans="1:6" x14ac:dyDescent="0.25">
      <c r="A163" s="96"/>
      <c r="B163" s="96"/>
      <c r="C163" s="97"/>
      <c r="D163" s="88"/>
      <c r="E163" s="89"/>
      <c r="F163" s="96"/>
    </row>
    <row r="164" spans="1:6" x14ac:dyDescent="0.25">
      <c r="A164" s="26" t="s">
        <v>11</v>
      </c>
      <c r="B164" s="25"/>
      <c r="C164" s="97"/>
      <c r="D164" s="88"/>
      <c r="E164" s="89"/>
      <c r="F164" s="96"/>
    </row>
    <row r="165" spans="1:6" x14ac:dyDescent="0.25">
      <c r="A165" s="27" t="s">
        <v>12</v>
      </c>
      <c r="B165" s="25"/>
      <c r="C165" s="97"/>
      <c r="D165" s="88"/>
      <c r="E165" s="89"/>
      <c r="F165" s="96"/>
    </row>
    <row r="166" spans="1:6" x14ac:dyDescent="0.25">
      <c r="A166" s="27" t="s">
        <v>13</v>
      </c>
      <c r="B166" s="25"/>
      <c r="C166" s="97"/>
      <c r="D166" s="88"/>
      <c r="E166" s="89"/>
      <c r="F166" s="96"/>
    </row>
    <row r="167" spans="1:6" x14ac:dyDescent="0.25">
      <c r="A167" s="27"/>
      <c r="B167" s="25"/>
      <c r="C167" s="97"/>
      <c r="D167" s="88"/>
      <c r="E167" s="89"/>
      <c r="F167" s="96"/>
    </row>
    <row r="168" spans="1:6" x14ac:dyDescent="0.25">
      <c r="A168" s="27" t="s">
        <v>14</v>
      </c>
      <c r="B168" s="25"/>
      <c r="C168" s="97"/>
      <c r="D168" s="88"/>
      <c r="E168" s="89"/>
      <c r="F168" s="96"/>
    </row>
    <row r="169" spans="1:6" ht="21" x14ac:dyDescent="0.35">
      <c r="A169" s="98"/>
      <c r="B169" s="98"/>
      <c r="C169" s="99"/>
      <c r="D169" s="100"/>
      <c r="E169" s="98"/>
      <c r="F169" s="98"/>
    </row>
    <row r="170" spans="1:6" ht="21" x14ac:dyDescent="0.35">
      <c r="A170" s="4"/>
      <c r="B170" s="4"/>
      <c r="C170" s="8"/>
      <c r="D170" s="3"/>
      <c r="E170" s="4"/>
      <c r="F170" s="4"/>
    </row>
  </sheetData>
  <sheetProtection password="EA8D" sheet="1" objects="1" scenarios="1" selectLockedCells="1"/>
  <protectedRanges>
    <protectedRange password="DE61" sqref="A151" name="Range1_2_1_2_9"/>
  </protectedRanges>
  <mergeCells count="33">
    <mergeCell ref="A152:F155"/>
    <mergeCell ref="A156:F158"/>
    <mergeCell ref="A159:F161"/>
    <mergeCell ref="A56:E56"/>
    <mergeCell ref="C2:D2"/>
    <mergeCell ref="B3:D3"/>
    <mergeCell ref="A21:E21"/>
    <mergeCell ref="A33:E33"/>
    <mergeCell ref="A151:C151"/>
    <mergeCell ref="A5:F5"/>
    <mergeCell ref="A46:E46"/>
    <mergeCell ref="B22:F22"/>
    <mergeCell ref="B8:F8"/>
    <mergeCell ref="B34:F34"/>
    <mergeCell ref="A7:F7"/>
    <mergeCell ref="A55:E55"/>
    <mergeCell ref="A57:F57"/>
    <mergeCell ref="B58:F58"/>
    <mergeCell ref="A71:E71"/>
    <mergeCell ref="B72:F72"/>
    <mergeCell ref="A83:E83"/>
    <mergeCell ref="B84:F84"/>
    <mergeCell ref="A96:E96"/>
    <mergeCell ref="B97:F97"/>
    <mergeCell ref="A109:E109"/>
    <mergeCell ref="B131:F131"/>
    <mergeCell ref="A146:E146"/>
    <mergeCell ref="A147:E147"/>
    <mergeCell ref="B110:F110"/>
    <mergeCell ref="A120:E120"/>
    <mergeCell ref="A128:E128"/>
    <mergeCell ref="A129:E129"/>
    <mergeCell ref="A130:F130"/>
  </mergeCells>
  <pageMargins left="0.7" right="0.7" top="0.75" bottom="0.75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R24660</cp:lastModifiedBy>
  <cp:lastPrinted>2019-07-04T06:37:34Z</cp:lastPrinted>
  <dcterms:created xsi:type="dcterms:W3CDTF">2019-02-06T08:59:58Z</dcterms:created>
  <dcterms:modified xsi:type="dcterms:W3CDTF">2020-03-29T16:35:27Z</dcterms:modified>
</cp:coreProperties>
</file>